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1505" activeTab="3"/>
  </bookViews>
  <sheets>
    <sheet name="1 ЦК" sheetId="1" r:id="rId1"/>
    <sheet name="3 ЦК" sheetId="2" r:id="rId2"/>
    <sheet name="5 ЦК" sheetId="3" r:id="rId3"/>
    <sheet name="3 ЦК (СЭС)" sheetId="5" r:id="rId4"/>
    <sheet name="Потери" sheetId="4" r:id="rId5"/>
  </sheets>
  <externalReferences>
    <externalReference r:id="rId6"/>
    <externalReference r:id="rId7"/>
    <externalReference r:id="rId8"/>
  </externalReferences>
  <definedNames>
    <definedName name="_fio1" localSheetId="3">#REF!</definedName>
    <definedName name="_fio1">#REF!</definedName>
    <definedName name="_fio2" localSheetId="3">#REF!</definedName>
    <definedName name="_fio2">#REF!</definedName>
    <definedName name="_tst1" localSheetId="3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3">#REF!</definedName>
    <definedName name="NAME_OC">#REF!</definedName>
    <definedName name="number_schet" localSheetId="3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 localSheetId="3">#REF!</definedName>
    <definedName name="TM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ЦК'!$A$1:$E$42</definedName>
    <definedName name="_xlnm.Print_Area" localSheetId="1">'3 ЦК'!$A$1:$D$40</definedName>
    <definedName name="_xlnm.Print_Area" localSheetId="3">'3 ЦК (СЭС)'!$A$1:$Y$50</definedName>
    <definedName name="_xlnm.Print_Area" localSheetId="2">'5 ЦК'!$A$1:$F$28</definedName>
    <definedName name="_xlnm.Print_Area" localSheetId="4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M49" i="5" l="1"/>
  <c r="K49" i="5"/>
  <c r="N45" i="5"/>
  <c r="A5" i="4" l="1"/>
  <c r="D25" i="3"/>
  <c r="D12" i="3"/>
  <c r="E11" i="3"/>
  <c r="D39" i="2"/>
  <c r="D39" i="1"/>
  <c r="D37" i="2" s="1"/>
  <c r="E38" i="1"/>
  <c r="E19" i="1"/>
  <c r="E15" i="1" s="1"/>
  <c r="E14" i="1" s="1"/>
  <c r="D22" i="2"/>
  <c r="D26" i="3"/>
  <c r="J8" i="4" s="1"/>
  <c r="J7" i="4" s="1"/>
  <c r="F25" i="3"/>
  <c r="D38" i="1"/>
  <c r="A5" i="1"/>
  <c r="A4" i="3" s="1"/>
  <c r="D37" i="1" l="1"/>
  <c r="D33" i="1" s="1"/>
  <c r="D32" i="1" s="1"/>
  <c r="E37" i="1"/>
  <c r="E33" i="1" s="1"/>
  <c r="E32" i="1" s="1"/>
  <c r="F32" i="1" s="1"/>
  <c r="A5" i="2"/>
  <c r="D35" i="2"/>
  <c r="D31" i="2" s="1"/>
  <c r="D30" i="2" s="1"/>
  <c r="F11" i="3"/>
  <c r="F12" i="3" s="1"/>
  <c r="E12" i="3"/>
  <c r="D23" i="2"/>
  <c r="E25" i="3"/>
  <c r="E21" i="3" s="1"/>
  <c r="E15" i="3" s="1"/>
  <c r="E14" i="3" s="1"/>
  <c r="D19" i="1"/>
  <c r="D15" i="1" s="1"/>
  <c r="D14" i="1" s="1"/>
  <c r="F14" i="1" s="1"/>
  <c r="D21" i="2"/>
  <c r="E30" i="2" l="1"/>
  <c r="D19" i="2"/>
  <c r="D15" i="2" s="1"/>
  <c r="D14" i="2" s="1"/>
  <c r="D14" i="3"/>
  <c r="D15" i="3" s="1"/>
  <c r="D21" i="3" s="1"/>
  <c r="F14" i="3"/>
  <c r="F15" i="3" s="1"/>
  <c r="F21" i="3" s="1"/>
</calcChain>
</file>

<file path=xl/sharedStrings.xml><?xml version="1.0" encoding="utf-8"?>
<sst xmlns="http://schemas.openxmlformats.org/spreadsheetml/2006/main" count="214" uniqueCount="73">
  <si>
    <t>Нерегулируемые цены на электрическую энергию (мощность),</t>
  </si>
  <si>
    <t>на территории Тюменской области, ХМАО и ЯНАО в декабре 2015 года (прогноз)</t>
  </si>
  <si>
    <t>поставляемую ООО "Сургутэнергосбыт"</t>
  </si>
  <si>
    <t xml:space="preserve">на территории Тюменской области, ХМАО и ЯНАО в ноябре 2015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</si>
  <si>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</si>
  <si>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</si>
  <si>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</si>
  <si>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</si>
  <si>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</si>
  <si>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</si>
  <si>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</si>
  <si>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</si>
  <si>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</si>
  <si>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</si>
  <si>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</si>
  <si>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</si>
  <si>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</si>
  <si>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</si>
  <si>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</si>
  <si>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</si>
  <si>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</si>
  <si>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</si>
  <si>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</si>
  <si>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</si>
  <si>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</si>
  <si>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</si>
  <si>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</si>
  <si>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</si>
  <si>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</si>
  <si>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</si>
  <si>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</si>
  <si>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</si>
  <si>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</si>
  <si>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</si>
  <si>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</si>
  <si>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</si>
  <si>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</si>
  <si>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</si>
  <si>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</si>
  <si>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</si>
  <si>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</si>
  <si>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</si>
  <si>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</si>
  <si>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</si>
  <si>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</si>
  <si>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</si>
  <si>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</si>
  <si>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</si>
  <si>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</si>
  <si>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</si>
  <si>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</si>
  <si>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</si>
  <si>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</si>
  <si>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</si>
  <si>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</si>
  <si>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</si>
  <si>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r>
      <rPr>
        <b/>
        <sz val="12"/>
        <color indexed="10"/>
        <rFont val="Arial"/>
        <family val="2"/>
        <charset val="204"/>
      </rPr>
      <t>ноябрь</t>
    </r>
    <r>
      <rPr>
        <b/>
        <sz val="12"/>
        <color indexed="8"/>
        <rFont val="Arial"/>
        <family val="2"/>
        <charset val="204"/>
      </rPr>
      <t xml:space="preserve"> 2015 года</t>
    </r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</si>
  <si>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</si>
  <si>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</si>
  <si>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</si>
  <si>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</si>
  <si>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</si>
  <si>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</si>
  <si>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</si>
  <si>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</si>
  <si>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</si>
  <si>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</si>
  <si>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</si>
  <si>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</si>
  <si>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</si>
  <si>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</si>
  <si>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</si>
  <si>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ноябре 2015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</si>
</sst>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35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6" fillId="0" borderId="0"/>
    <xf numFmtId="0" fontId="27" fillId="0" borderId="76" applyNumberFormat="0" applyFill="0" applyAlignment="0" applyProtection="0"/>
    <xf numFmtId="0" fontId="4" fillId="0" borderId="0"/>
    <xf numFmtId="0" fontId="4" fillId="0" borderId="0"/>
    <xf numFmtId="0" fontId="28" fillId="0" borderId="0"/>
    <xf numFmtId="0" fontId="28" fillId="0" borderId="0"/>
    <xf numFmtId="4" fontId="29" fillId="0" borderId="0">
      <alignment vertical="center"/>
    </xf>
    <xf numFmtId="0" fontId="26" fillId="0" borderId="0"/>
    <xf numFmtId="0" fontId="28" fillId="0" borderId="0"/>
    <xf numFmtId="4" fontId="29" fillId="0" borderId="0">
      <alignment vertical="center"/>
    </xf>
    <xf numFmtId="0" fontId="30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4" fontId="29" fillId="0" borderId="0">
      <alignment vertical="center"/>
    </xf>
    <xf numFmtId="0" fontId="26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32" fillId="19" borderId="0" applyNumberFormat="0" applyBorder="0" applyAlignment="0" applyProtection="0"/>
    <xf numFmtId="10" fontId="32" fillId="20" borderId="15" applyNumberFormat="0" applyBorder="0" applyAlignment="0" applyProtection="0"/>
    <xf numFmtId="37" fontId="33" fillId="0" borderId="0"/>
    <xf numFmtId="37" fontId="33" fillId="0" borderId="0"/>
    <xf numFmtId="37" fontId="33" fillId="0" borderId="0"/>
    <xf numFmtId="0" fontId="4" fillId="0" borderId="0"/>
    <xf numFmtId="173" fontId="34" fillId="0" borderId="0"/>
    <xf numFmtId="1" fontId="4" fillId="0" borderId="0">
      <alignment horizontal="right"/>
    </xf>
    <xf numFmtId="0" fontId="26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5" fillId="10" borderId="77" applyNumberFormat="0" applyAlignment="0" applyProtection="0"/>
    <xf numFmtId="0" fontId="36" fillId="25" borderId="78" applyNumberFormat="0" applyAlignment="0" applyProtection="0"/>
    <xf numFmtId="0" fontId="37" fillId="25" borderId="77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7" fillId="0" borderId="79" applyNumberFormat="0" applyFill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6" borderId="80" applyNumberFormat="0" applyFont="0" applyAlignment="0" applyProtection="0"/>
    <xf numFmtId="0" fontId="43" fillId="0" borderId="0"/>
    <xf numFmtId="0" fontId="44" fillId="0" borderId="81" applyNumberFormat="0" applyFill="0" applyAlignment="0" applyProtection="0"/>
    <xf numFmtId="0" fontId="45" fillId="6" borderId="0" applyNumberFormat="0" applyBorder="0" applyAlignment="0" applyProtection="0"/>
    <xf numFmtId="0" fontId="40" fillId="7" borderId="0" applyNumberFormat="0" applyBorder="0" applyAlignment="0" applyProtection="0"/>
    <xf numFmtId="0" fontId="46" fillId="27" borderId="82" applyNumberFormat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26" borderId="80" applyNumberFormat="0" applyFont="0" applyAlignment="0" applyProtection="0"/>
    <xf numFmtId="0" fontId="48" fillId="28" borderId="0" applyNumberFormat="0" applyBorder="0" applyAlignment="0" applyProtection="0"/>
    <xf numFmtId="0" fontId="43" fillId="0" borderId="0"/>
    <xf numFmtId="0" fontId="13" fillId="26" borderId="80" applyNumberFormat="0" applyFont="0" applyAlignment="0" applyProtection="0"/>
    <xf numFmtId="0" fontId="43" fillId="0" borderId="0"/>
    <xf numFmtId="0" fontId="43" fillId="0" borderId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81" applyNumberFormat="0" applyFill="0" applyAlignment="0" applyProtection="0"/>
    <xf numFmtId="0" fontId="4" fillId="0" borderId="0"/>
    <xf numFmtId="0" fontId="49" fillId="27" borderId="82" applyNumberFormat="0" applyAlignment="0" applyProtection="0"/>
    <xf numFmtId="0" fontId="41" fillId="0" borderId="0" applyNumberFormat="0" applyFill="0" applyBorder="0" applyAlignment="0" applyProtection="0"/>
    <xf numFmtId="0" fontId="50" fillId="0" borderId="83" applyNumberFormat="0" applyFill="0" applyAlignment="0" applyProtection="0"/>
    <xf numFmtId="0" fontId="51" fillId="0" borderId="84" applyNumberFormat="0" applyFill="0" applyAlignment="0" applyProtection="0"/>
    <xf numFmtId="0" fontId="52" fillId="0" borderId="85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76" applyNumberFormat="0" applyFill="0" applyAlignment="0" applyProtection="0"/>
    <xf numFmtId="0" fontId="49" fillId="27" borderId="82" applyNumberFormat="0" applyAlignment="0" applyProtection="0"/>
    <xf numFmtId="0" fontId="5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4" fillId="0" borderId="0"/>
    <xf numFmtId="0" fontId="6" fillId="0" borderId="0"/>
    <xf numFmtId="0" fontId="6" fillId="0" borderId="0" applyNumberFormat="0"/>
    <xf numFmtId="0" fontId="54" fillId="0" borderId="0"/>
    <xf numFmtId="0" fontId="55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6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2" fillId="0" borderId="0"/>
    <xf numFmtId="0" fontId="1" fillId="0" borderId="0"/>
    <xf numFmtId="0" fontId="6" fillId="0" borderId="0"/>
    <xf numFmtId="0" fontId="54" fillId="0" borderId="0"/>
    <xf numFmtId="0" fontId="1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45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26" borderId="80" applyNumberFormat="0" applyFont="0" applyAlignment="0" applyProtection="0"/>
    <xf numFmtId="0" fontId="6" fillId="26" borderId="80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81" applyNumberFormat="0" applyFill="0" applyAlignment="0" applyProtection="0"/>
    <xf numFmtId="0" fontId="6" fillId="0" borderId="0"/>
    <xf numFmtId="0" fontId="26" fillId="0" borderId="0"/>
    <xf numFmtId="0" fontId="6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7" fillId="17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25" borderId="0" applyNumberFormat="0" applyBorder="0" applyAlignment="0" applyProtection="0"/>
    <xf numFmtId="0" fontId="57" fillId="17" borderId="0" applyNumberFormat="0" applyBorder="0" applyAlignment="0" applyProtection="0"/>
    <xf numFmtId="0" fontId="5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7" borderId="0" applyNumberFormat="0" applyBorder="0" applyAlignment="0" applyProtection="0"/>
    <xf numFmtId="0" fontId="27" fillId="0" borderId="76" applyNumberFormat="0" applyFill="0" applyAlignment="0" applyProtection="0"/>
    <xf numFmtId="0" fontId="31" fillId="21" borderId="0" applyNumberFormat="0" applyBorder="0" applyAlignment="0" applyProtection="0"/>
    <xf numFmtId="0" fontId="27" fillId="0" borderId="76" applyNumberFormat="0" applyFill="0" applyAlignment="0" applyProtection="0"/>
    <xf numFmtId="0" fontId="36" fillId="25" borderId="78" applyNumberFormat="0" applyAlignment="0" applyProtection="0"/>
    <xf numFmtId="0" fontId="4" fillId="0" borderId="0"/>
    <xf numFmtId="0" fontId="4" fillId="0" borderId="0"/>
    <xf numFmtId="0" fontId="45" fillId="6" borderId="0" applyNumberFormat="0" applyBorder="0" applyAlignment="0" applyProtection="0"/>
    <xf numFmtId="0" fontId="31" fillId="22" borderId="0" applyNumberFormat="0" applyBorder="0" applyAlignment="0" applyProtection="0"/>
    <xf numFmtId="0" fontId="40" fillId="7" borderId="0" applyNumberFormat="0" applyBorder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6" fillId="0" borderId="0"/>
    <xf numFmtId="0" fontId="6" fillId="26" borderId="80" applyNumberFormat="0" applyFont="0" applyAlignment="0" applyProtection="0"/>
    <xf numFmtId="0" fontId="52" fillId="0" borderId="85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4" fillId="0" borderId="81" applyNumberFormat="0" applyFill="0" applyAlignment="0" applyProtection="0"/>
    <xf numFmtId="0" fontId="44" fillId="0" borderId="81" applyNumberFormat="0" applyFill="0" applyAlignment="0" applyProtection="0"/>
    <xf numFmtId="0" fontId="49" fillId="27" borderId="82" applyNumberFormat="0" applyAlignment="0" applyProtection="0"/>
    <xf numFmtId="0" fontId="49" fillId="27" borderId="82" applyNumberFormat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7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4" fillId="0" borderId="81" applyNumberFormat="0" applyFill="0" applyAlignment="0" applyProtection="0"/>
    <xf numFmtId="0" fontId="46" fillId="27" borderId="82" applyNumberFormat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7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1" xfId="1" applyNumberFormat="1" applyFont="1" applyFill="1" applyBorder="1" applyAlignment="1">
      <alignment vertical="center"/>
    </xf>
    <xf numFmtId="167" fontId="5" fillId="2" borderId="32" xfId="1" applyNumberFormat="1" applyFont="1" applyFill="1" applyBorder="1" applyAlignment="1">
      <alignment vertical="center"/>
    </xf>
    <xf numFmtId="167" fontId="9" fillId="3" borderId="31" xfId="0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vertical="center"/>
    </xf>
    <xf numFmtId="167" fontId="10" fillId="2" borderId="35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6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vertical="center" wrapText="1"/>
    </xf>
    <xf numFmtId="165" fontId="5" fillId="0" borderId="40" xfId="0" applyNumberFormat="1" applyFont="1" applyFill="1" applyBorder="1" applyAlignment="1">
      <alignment vertical="center" wrapText="1"/>
    </xf>
    <xf numFmtId="165" fontId="4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65" fontId="5" fillId="0" borderId="43" xfId="1" applyNumberFormat="1" applyFont="1" applyFill="1" applyBorder="1" applyAlignment="1">
      <alignment horizontal="center" vertical="center"/>
    </xf>
    <xf numFmtId="165" fontId="5" fillId="0" borderId="44" xfId="1" applyNumberFormat="1" applyFont="1" applyFill="1" applyBorder="1" applyAlignment="1">
      <alignment horizontal="center" vertical="center"/>
    </xf>
    <xf numFmtId="165" fontId="5" fillId="0" borderId="45" xfId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165" fontId="4" fillId="0" borderId="48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 applyAlignment="1">
      <alignment horizontal="center" vertical="center"/>
    </xf>
    <xf numFmtId="165" fontId="4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5" fontId="5" fillId="4" borderId="38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6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66" fontId="22" fillId="0" borderId="73" xfId="4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166" fontId="22" fillId="0" borderId="75" xfId="4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5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49" fontId="4" fillId="2" borderId="34" xfId="0" applyNumberFormat="1" applyFont="1" applyFill="1" applyBorder="1" applyAlignment="1">
      <alignment horizontal="left" wrapText="1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5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1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70" xfId="0" applyNumberFormat="1" applyFont="1" applyFill="1" applyBorder="1" applyAlignment="1">
      <alignment horizontal="center" vertical="center" wrapText="1"/>
    </xf>
    <xf numFmtId="167" fontId="4" fillId="0" borderId="35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165" fontId="9" fillId="0" borderId="67" xfId="0" applyNumberFormat="1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49" fontId="4" fillId="0" borderId="65" xfId="0" applyNumberFormat="1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horizontal="center" vertical="center"/>
    </xf>
    <xf numFmtId="167" fontId="4" fillId="0" borderId="69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3" fillId="0" borderId="74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164" fontId="2" fillId="0" borderId="0" xfId="115" applyNumberFormat="1" applyFont="1" applyFill="1"/>
    <xf numFmtId="49" fontId="2" fillId="0" borderId="0" xfId="115" applyNumberFormat="1" applyFont="1" applyFill="1"/>
    <xf numFmtId="0" fontId="2" fillId="0" borderId="0" xfId="115" applyFont="1" applyFill="1" applyAlignment="1">
      <alignment horizontal="center"/>
    </xf>
    <xf numFmtId="0" fontId="2" fillId="0" borderId="0" xfId="115" applyFont="1" applyFill="1"/>
    <xf numFmtId="0" fontId="3" fillId="0" borderId="0" xfId="115" applyFont="1" applyFill="1"/>
    <xf numFmtId="0" fontId="4" fillId="0" borderId="0" xfId="115" applyFont="1" applyFill="1"/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59" fillId="4" borderId="86" xfId="115" applyFont="1" applyFill="1" applyBorder="1" applyAlignment="1">
      <alignment horizontal="left" vertical="center" wrapText="1"/>
    </xf>
    <xf numFmtId="0" fontId="60" fillId="4" borderId="87" xfId="115" applyFont="1" applyFill="1" applyBorder="1" applyAlignment="1">
      <alignment horizontal="center" wrapText="1"/>
    </xf>
    <xf numFmtId="0" fontId="61" fillId="4" borderId="87" xfId="115" applyFont="1" applyFill="1" applyBorder="1" applyAlignment="1">
      <alignment horizontal="center" vertical="top" wrapText="1"/>
    </xf>
    <xf numFmtId="0" fontId="60" fillId="4" borderId="87" xfId="115" applyFont="1" applyFill="1" applyBorder="1" applyAlignment="1">
      <alignment horizontal="center" wrapText="1"/>
    </xf>
    <xf numFmtId="1" fontId="60" fillId="4" borderId="87" xfId="115" applyNumberFormat="1" applyFont="1" applyFill="1" applyBorder="1" applyAlignment="1">
      <alignment horizontal="center" wrapText="1"/>
    </xf>
    <xf numFmtId="0" fontId="60" fillId="4" borderId="87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60" fillId="4" borderId="0" xfId="115" applyFont="1" applyFill="1" applyBorder="1" applyAlignment="1">
      <alignment horizontal="center" vertical="top" wrapText="1"/>
    </xf>
    <xf numFmtId="4" fontId="60" fillId="4" borderId="0" xfId="1" applyNumberFormat="1" applyFont="1" applyFill="1" applyBorder="1" applyAlignment="1">
      <alignment horizontal="center" vertical="center" wrapText="1"/>
    </xf>
    <xf numFmtId="0" fontId="59" fillId="4" borderId="40" xfId="115" applyFont="1" applyFill="1" applyBorder="1" applyAlignment="1">
      <alignment horizontal="left" vertical="center" wrapText="1"/>
    </xf>
    <xf numFmtId="165" fontId="59" fillId="4" borderId="40" xfId="1" applyNumberFormat="1" applyFont="1" applyFill="1" applyBorder="1" applyAlignment="1">
      <alignment horizontal="center" vertical="center" wrapText="1"/>
    </xf>
    <xf numFmtId="0" fontId="59" fillId="4" borderId="0" xfId="115" applyFont="1" applyFill="1"/>
    <xf numFmtId="49" fontId="60" fillId="4" borderId="62" xfId="115" applyNumberFormat="1" applyFont="1" applyFill="1" applyBorder="1" applyAlignment="1">
      <alignment horizontal="center" vertical="center" wrapText="1"/>
    </xf>
    <xf numFmtId="49" fontId="60" fillId="4" borderId="88" xfId="115" applyNumberFormat="1" applyFont="1" applyFill="1" applyBorder="1" applyAlignment="1">
      <alignment horizontal="center" vertical="center" wrapText="1"/>
    </xf>
    <xf numFmtId="49" fontId="60" fillId="4" borderId="67" xfId="115" applyNumberFormat="1" applyFont="1" applyFill="1" applyBorder="1" applyAlignment="1">
      <alignment horizontal="center" vertical="center" wrapText="1"/>
    </xf>
    <xf numFmtId="0" fontId="60" fillId="4" borderId="15" xfId="115" applyFont="1" applyFill="1" applyBorder="1" applyAlignment="1">
      <alignment horizontal="center" vertical="center" wrapText="1"/>
    </xf>
    <xf numFmtId="0" fontId="4" fillId="4" borderId="0" xfId="115" applyFont="1" applyFill="1"/>
    <xf numFmtId="49" fontId="60" fillId="4" borderId="19" xfId="115" applyNumberFormat="1" applyFont="1" applyFill="1" applyBorder="1" applyAlignment="1">
      <alignment horizontal="center" vertical="center" wrapText="1"/>
    </xf>
    <xf numFmtId="49" fontId="60" fillId="4" borderId="40" xfId="115" applyNumberFormat="1" applyFont="1" applyFill="1" applyBorder="1" applyAlignment="1">
      <alignment horizontal="center" vertical="center" wrapText="1"/>
    </xf>
    <xf numFmtId="49" fontId="60" fillId="4" borderId="68" xfId="115" applyNumberFormat="1" applyFont="1" applyFill="1" applyBorder="1" applyAlignment="1">
      <alignment horizontal="center" vertical="center" wrapText="1"/>
    </xf>
    <xf numFmtId="0" fontId="60" fillId="4" borderId="15" xfId="115" applyFont="1" applyFill="1" applyBorder="1" applyAlignment="1">
      <alignment horizontal="center" vertical="center"/>
    </xf>
    <xf numFmtId="49" fontId="60" fillId="4" borderId="31" xfId="115" applyNumberFormat="1" applyFont="1" applyFill="1" applyBorder="1" applyAlignment="1">
      <alignment horizontal="left" wrapText="1"/>
    </xf>
    <xf numFmtId="49" fontId="60" fillId="4" borderId="69" xfId="115" applyNumberFormat="1" applyFont="1" applyFill="1" applyBorder="1" applyAlignment="1">
      <alignment horizontal="left" wrapText="1"/>
    </xf>
    <xf numFmtId="49" fontId="60" fillId="4" borderId="66" xfId="115" applyNumberFormat="1" applyFont="1" applyFill="1" applyBorder="1" applyAlignment="1">
      <alignment horizontal="left" wrapText="1"/>
    </xf>
    <xf numFmtId="4" fontId="60" fillId="4" borderId="15" xfId="1" applyNumberFormat="1" applyFont="1" applyFill="1" applyBorder="1" applyAlignment="1">
      <alignment horizontal="center"/>
    </xf>
    <xf numFmtId="0" fontId="62" fillId="4" borderId="0" xfId="115" applyFont="1" applyFill="1"/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2" fontId="62" fillId="4" borderId="31" xfId="115" applyNumberFormat="1" applyFont="1" applyFill="1" applyBorder="1" applyAlignment="1">
      <alignment horizontal="center" vertical="center"/>
    </xf>
    <xf numFmtId="2" fontId="62" fillId="4" borderId="66" xfId="115" applyNumberFormat="1" applyFont="1" applyFill="1" applyBorder="1" applyAlignment="1">
      <alignment horizontal="center" vertical="center"/>
    </xf>
  </cellXfs>
  <cellStyles count="435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0 3 2" xfId="404"/>
    <cellStyle name="Обычный 10 4" xfId="405"/>
    <cellStyle name="Обычный 10 5" xfId="406"/>
    <cellStyle name="Обычный 11" xfId="119"/>
    <cellStyle name="Обычный 11 2" xfId="120"/>
    <cellStyle name="Обычный 12" xfId="121"/>
    <cellStyle name="Обычный 12 2" xfId="122"/>
    <cellStyle name="Обычный 12 2 2" xfId="407"/>
    <cellStyle name="Обычный 12 2 3" xfId="408"/>
    <cellStyle name="Обычный 12 2 4" xfId="409"/>
    <cellStyle name="Обычный 12 3" xfId="123"/>
    <cellStyle name="Обычный 12 4" xfId="124"/>
    <cellStyle name="Обычный 13" xfId="125"/>
    <cellStyle name="Обычный 13 2" xfId="126"/>
    <cellStyle name="Обычный 13 3" xfId="410"/>
    <cellStyle name="Обычный 13 4" xfId="411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5 3" xfId="412"/>
    <cellStyle name="Обычный 15 4" xfId="413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7 3" xfId="414"/>
    <cellStyle name="Обычный 17 4" xfId="415"/>
    <cellStyle name="Обычный 18" xfId="137"/>
    <cellStyle name="Обычный 18 2" xfId="138"/>
    <cellStyle name="Обычный 18 2 2" xfId="416"/>
    <cellStyle name="Обычный 18 3" xfId="139"/>
    <cellStyle name="Обычный 18 4" xfId="417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5 2" xfId="418"/>
    <cellStyle name="Обычный 2 5 3" xfId="419"/>
    <cellStyle name="Обычный 2 5 4" xfId="420"/>
    <cellStyle name="Обычный 2 6" xfId="160"/>
    <cellStyle name="Обычный 2 6 2" xfId="161"/>
    <cellStyle name="Обычный 2 6 3" xfId="421"/>
    <cellStyle name="Обычный 2 6 4" xfId="422"/>
    <cellStyle name="Обычный 2 7" xfId="162"/>
    <cellStyle name="Обычный 2 7 2" xfId="423"/>
    <cellStyle name="Обычный 2 7 3" xfId="424"/>
    <cellStyle name="Обычный 2 7 4" xfId="425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2 3" xfId="426"/>
    <cellStyle name="Обычный 3 2 2 4" xfId="427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5 3" xfId="428"/>
    <cellStyle name="Обычный 45 4" xfId="429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7 3" xfId="430"/>
    <cellStyle name="Обычный 7 4" xfId="431"/>
    <cellStyle name="Обычный 8" xfId="257"/>
    <cellStyle name="Обычный 8 2" xfId="258"/>
    <cellStyle name="Обычный 8 2 2" xfId="432"/>
    <cellStyle name="Обычный 8 2 3" xfId="433"/>
    <cellStyle name="Обычный 8 2 4" xfId="434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1;&#1088;&#1075;&#1091;&#1090;&#1101;&#1085;&#1077;&#1088;&#1075;&#1086;&#1089;&#1073;&#1099;&#1090;%2006-2015-fakt%20&#1082;%20&#1086;&#1090;&#1087;&#1088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/&#1060;&#1040;&#1050;&#1058;/&#1055;&#1088;&#1086;&#1095;&#1080;&#1077;/2015/11_&#1053;&#1086;&#1103;&#1073;&#1088;&#1100;/&#1053;&#1054;&#1071;&#1041;&#1056;&#1068;_2015_&#1055;&#1088;&#1086;&#1095;&#1080;&#1077;%20&#1047;&#1040;&#1050;&#1056;&#1067;&#1058;&#1048;&#104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3 ЦК (СЭС)"/>
      <sheetName val="5 ЦК"/>
      <sheetName val="Потери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Форма "/>
      <sheetName val="отк. октябрь"/>
      <sheetName val="Реестр сделок"/>
      <sheetName val="Расч.М"/>
      <sheetName val="3 ЦК"/>
      <sheetName val="Акт МТА"/>
      <sheetName val="Акт Запсибтрансгаз"/>
      <sheetName val="Акт Сургутмебель"/>
      <sheetName val="Акт СНГБ"/>
      <sheetName val="Акт Н-НОРД"/>
      <sheetName val="Э.Э.СГМС (1ЦК ТЭК)"/>
      <sheetName val="Акт Зеленый город"/>
      <sheetName val="Для ТЭПов"/>
      <sheetName val="Лист2"/>
      <sheetName val="ПС_МТА "/>
      <sheetName val="ПС_Запсибтрансгаз"/>
      <sheetName val="ПС_Сургутмебель "/>
      <sheetName val="ПС_НОРД "/>
      <sheetName val="ПС_СНГБ"/>
      <sheetName val="ПС_Зелёный город "/>
    </sheetNames>
    <sheetDataSet>
      <sheetData sheetId="0">
        <row r="57">
          <cell r="F57">
            <v>1.9317599999999999</v>
          </cell>
        </row>
        <row r="58">
          <cell r="F58">
            <v>1.77919</v>
          </cell>
        </row>
        <row r="64">
          <cell r="F64">
            <v>399.93502697232293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BreakPreview" zoomScale="86" zoomScaleNormal="89" zoomScaleSheetLayoutView="86" workbookViewId="0">
      <selection activeCell="T30" sqref="T30"/>
    </sheetView>
  </sheetViews>
  <sheetFormatPr defaultRowHeight="12.75" outlineLevelRow="1" x14ac:dyDescent="0.2"/>
  <cols>
    <col min="1" max="1" width="8.7109375" style="35" customWidth="1"/>
    <col min="2" max="2" width="50.42578125" style="79" customWidth="1"/>
    <col min="3" max="3" width="13.42578125" style="80" customWidth="1"/>
    <col min="4" max="5" width="13.42578125" style="6" customWidth="1"/>
    <col min="6" max="6" width="14.7109375" style="6" hidden="1" customWidth="1"/>
    <col min="7" max="7" width="15.5703125" style="6" hidden="1" customWidth="1"/>
    <col min="8" max="8" width="14" style="6" hidden="1" customWidth="1"/>
    <col min="9" max="9" width="12.7109375" style="6" hidden="1" customWidth="1"/>
    <col min="10" max="12" width="0" style="6" hidden="1" customWidth="1"/>
    <col min="13" max="16384" width="9.140625" style="6"/>
  </cols>
  <sheetData>
    <row r="1" spans="1:8" ht="6.75" customHeight="1" x14ac:dyDescent="0.25">
      <c r="A1" s="1"/>
      <c r="B1" s="2"/>
      <c r="C1" s="3"/>
      <c r="D1" s="4"/>
      <c r="E1" s="4"/>
      <c r="F1" s="5"/>
    </row>
    <row r="2" spans="1:8" ht="18" x14ac:dyDescent="0.25">
      <c r="A2" s="153" t="s">
        <v>0</v>
      </c>
      <c r="B2" s="153"/>
      <c r="C2" s="153"/>
      <c r="D2" s="153"/>
      <c r="E2" s="153"/>
      <c r="F2" s="5"/>
      <c r="G2" s="6" t="s">
        <v>1</v>
      </c>
    </row>
    <row r="3" spans="1:8" ht="18" x14ac:dyDescent="0.25">
      <c r="A3" s="153" t="s">
        <v>2</v>
      </c>
      <c r="B3" s="153"/>
      <c r="C3" s="153"/>
      <c r="D3" s="153"/>
      <c r="E3" s="153"/>
      <c r="F3" s="5"/>
      <c r="G3" s="6" t="s">
        <v>3</v>
      </c>
    </row>
    <row r="4" spans="1:8" ht="18" x14ac:dyDescent="0.25">
      <c r="A4" s="153" t="s">
        <v>4</v>
      </c>
      <c r="B4" s="153"/>
      <c r="C4" s="153"/>
      <c r="D4" s="153"/>
      <c r="E4" s="153"/>
      <c r="F4" s="5"/>
    </row>
    <row r="5" spans="1:8" ht="9" customHeight="1" x14ac:dyDescent="0.2">
      <c r="A5" s="154" t="str">
        <f>G3</f>
        <v xml:space="preserve">на территории Тюменской области, ХМАО и ЯНАО в ноябре 2015 года (факт)                                                                                                                   </v>
      </c>
      <c r="B5" s="154"/>
      <c r="C5" s="154"/>
      <c r="D5" s="154"/>
      <c r="E5" s="154"/>
      <c r="F5" s="5"/>
    </row>
    <row r="6" spans="1:8" ht="19.5" customHeight="1" x14ac:dyDescent="0.2">
      <c r="A6" s="154"/>
      <c r="B6" s="154"/>
      <c r="C6" s="154"/>
      <c r="D6" s="154"/>
      <c r="E6" s="154"/>
      <c r="F6" s="5"/>
    </row>
    <row r="7" spans="1:8" ht="16.5" customHeight="1" x14ac:dyDescent="0.2">
      <c r="A7" s="155" t="s">
        <v>5</v>
      </c>
      <c r="B7" s="155"/>
      <c r="C7" s="155"/>
      <c r="D7" s="155"/>
      <c r="E7" s="155"/>
      <c r="F7" s="155"/>
    </row>
    <row r="8" spans="1:8" ht="12" customHeight="1" x14ac:dyDescent="0.2">
      <c r="A8" s="7"/>
      <c r="B8" s="8"/>
      <c r="C8" s="9"/>
      <c r="D8" s="10"/>
      <c r="E8" s="10"/>
      <c r="F8" s="11"/>
      <c r="G8" s="11"/>
      <c r="H8" s="11"/>
    </row>
    <row r="9" spans="1:8" ht="36.75" customHeight="1" thickBot="1" x14ac:dyDescent="0.25">
      <c r="A9" s="152" t="s">
        <v>6</v>
      </c>
      <c r="B9" s="152"/>
      <c r="C9" s="152"/>
      <c r="D9" s="152"/>
      <c r="E9" s="152"/>
      <c r="F9" s="12"/>
      <c r="G9" s="11"/>
      <c r="H9" s="11"/>
    </row>
    <row r="10" spans="1:8" ht="53.25" customHeight="1" x14ac:dyDescent="0.2">
      <c r="A10" s="157" t="s">
        <v>7</v>
      </c>
      <c r="B10" s="159" t="s">
        <v>8</v>
      </c>
      <c r="C10" s="161" t="s">
        <v>9</v>
      </c>
      <c r="D10" s="163" t="s">
        <v>10</v>
      </c>
      <c r="E10" s="164"/>
      <c r="F10" s="11"/>
      <c r="G10" s="11"/>
    </row>
    <row r="11" spans="1:8" ht="14.25" customHeight="1" thickBot="1" x14ac:dyDescent="0.25">
      <c r="A11" s="158"/>
      <c r="B11" s="160"/>
      <c r="C11" s="162"/>
      <c r="D11" s="13" t="s">
        <v>11</v>
      </c>
      <c r="E11" s="14" t="s">
        <v>12</v>
      </c>
    </row>
    <row r="12" spans="1:8" ht="15.75" customHeight="1" x14ac:dyDescent="0.2">
      <c r="A12" s="15" t="s">
        <v>13</v>
      </c>
      <c r="B12" s="16" t="s">
        <v>14</v>
      </c>
      <c r="C12" s="16"/>
      <c r="D12" s="17"/>
      <c r="E12" s="18"/>
      <c r="F12" s="11"/>
      <c r="G12" s="11"/>
      <c r="H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2">
        <v>3765.2689999999998</v>
      </c>
      <c r="E13" s="23">
        <v>3820.1</v>
      </c>
      <c r="F13" s="11"/>
      <c r="G13" s="11"/>
      <c r="H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7">
        <f>D13-D15</f>
        <v>1579.6045985915489</v>
      </c>
      <c r="E14" s="28">
        <f>E13-E15</f>
        <v>1579.6055985915491</v>
      </c>
      <c r="F14" s="29">
        <f>E14-D14</f>
        <v>1.0000000002037268E-3</v>
      </c>
      <c r="G14" s="11"/>
      <c r="H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f>D19</f>
        <v>2185.6644014084509</v>
      </c>
      <c r="E15" s="34">
        <f>E19</f>
        <v>2240.4944014084508</v>
      </c>
      <c r="F15" s="11"/>
      <c r="G15" s="11"/>
      <c r="H15" s="11"/>
    </row>
    <row r="16" spans="1:8" x14ac:dyDescent="0.2">
      <c r="B16" s="36"/>
      <c r="C16" s="37"/>
      <c r="E16" s="11"/>
      <c r="F16" s="11"/>
      <c r="G16" s="11"/>
      <c r="H16" s="11"/>
    </row>
    <row r="17" spans="1:9" ht="18" hidden="1" customHeight="1" outlineLevel="1" x14ac:dyDescent="0.2">
      <c r="A17" s="165" t="s">
        <v>22</v>
      </c>
      <c r="B17" s="166"/>
      <c r="C17" s="169" t="s">
        <v>9</v>
      </c>
      <c r="D17" s="171" t="s">
        <v>10</v>
      </c>
      <c r="E17" s="172"/>
      <c r="F17" s="38"/>
      <c r="G17" s="11"/>
    </row>
    <row r="18" spans="1:9" ht="19.5" hidden="1" customHeight="1" outlineLevel="1" thickBot="1" x14ac:dyDescent="0.25">
      <c r="A18" s="167"/>
      <c r="B18" s="168"/>
      <c r="C18" s="170"/>
      <c r="D18" s="39" t="s">
        <v>11</v>
      </c>
      <c r="E18" s="40" t="s">
        <v>12</v>
      </c>
      <c r="F18" s="41"/>
      <c r="G18" s="11"/>
    </row>
    <row r="19" spans="1:9" ht="28.5" hidden="1" customHeight="1" outlineLevel="1" thickBot="1" x14ac:dyDescent="0.25">
      <c r="A19" s="173" t="s">
        <v>23</v>
      </c>
      <c r="B19" s="174"/>
      <c r="C19" s="42" t="s">
        <v>17</v>
      </c>
      <c r="D19" s="43">
        <f>D20+D22+D23+D21</f>
        <v>2185.6644014084509</v>
      </c>
      <c r="E19" s="44">
        <f>E20+D22+D23+D21</f>
        <v>2240.4944014084508</v>
      </c>
      <c r="F19" s="45"/>
      <c r="G19" s="11"/>
    </row>
    <row r="20" spans="1:9" ht="26.25" hidden="1" customHeight="1" outlineLevel="1" x14ac:dyDescent="0.2">
      <c r="A20" s="175" t="s">
        <v>24</v>
      </c>
      <c r="B20" s="176"/>
      <c r="C20" s="46" t="s">
        <v>17</v>
      </c>
      <c r="D20" s="47">
        <v>1931.76</v>
      </c>
      <c r="E20" s="48">
        <v>1986.5900000000001</v>
      </c>
      <c r="F20" s="49"/>
      <c r="G20" s="11"/>
    </row>
    <row r="21" spans="1:9" ht="14.25" hidden="1" customHeight="1" outlineLevel="1" x14ac:dyDescent="0.2">
      <c r="A21" s="177" t="s">
        <v>25</v>
      </c>
      <c r="B21" s="178"/>
      <c r="C21" s="50" t="s">
        <v>17</v>
      </c>
      <c r="D21" s="51">
        <v>22.31</v>
      </c>
      <c r="E21" s="52"/>
      <c r="F21" s="49"/>
      <c r="G21" s="11"/>
    </row>
    <row r="22" spans="1:9" ht="27.75" hidden="1" customHeight="1" outlineLevel="1" x14ac:dyDescent="0.2">
      <c r="A22" s="177" t="s">
        <v>26</v>
      </c>
      <c r="B22" s="178"/>
      <c r="C22" s="50" t="s">
        <v>17</v>
      </c>
      <c r="D22" s="53">
        <v>229.21440140845073</v>
      </c>
      <c r="E22" s="54"/>
      <c r="F22" s="49"/>
      <c r="G22" s="11"/>
    </row>
    <row r="23" spans="1:9" ht="25.5" hidden="1" customHeight="1" outlineLevel="1" thickBot="1" x14ac:dyDescent="0.3">
      <c r="A23" s="179" t="s">
        <v>27</v>
      </c>
      <c r="B23" s="180"/>
      <c r="C23" s="55" t="s">
        <v>17</v>
      </c>
      <c r="D23" s="56">
        <v>2.38</v>
      </c>
      <c r="E23" s="57"/>
      <c r="F23" s="58"/>
      <c r="G23" s="11"/>
    </row>
    <row r="24" spans="1:9" ht="15.75" hidden="1" customHeight="1" x14ac:dyDescent="0.25">
      <c r="A24" s="7"/>
      <c r="B24" s="8"/>
      <c r="C24" s="9"/>
      <c r="D24" s="58"/>
      <c r="E24" s="10"/>
      <c r="F24" s="11"/>
      <c r="G24" s="11"/>
      <c r="H24" s="11"/>
    </row>
    <row r="25" spans="1:9" ht="21" customHeight="1" x14ac:dyDescent="0.2">
      <c r="A25" s="7"/>
      <c r="B25" s="8"/>
      <c r="C25" s="9"/>
      <c r="D25" s="10"/>
      <c r="E25" s="10"/>
      <c r="F25" s="59"/>
      <c r="G25" s="59"/>
      <c r="H25" s="11"/>
    </row>
    <row r="26" spans="1:9" ht="20.25" customHeight="1" x14ac:dyDescent="0.2">
      <c r="A26" s="156" t="s">
        <v>28</v>
      </c>
      <c r="B26" s="156"/>
      <c r="C26" s="156"/>
      <c r="D26" s="156"/>
      <c r="E26" s="156"/>
      <c r="F26" s="156"/>
    </row>
    <row r="27" spans="1:9" ht="8.25" customHeight="1" thickBot="1" x14ac:dyDescent="0.25">
      <c r="B27" s="36"/>
      <c r="C27" s="37"/>
    </row>
    <row r="28" spans="1:9" ht="48.75" customHeight="1" x14ac:dyDescent="0.2">
      <c r="A28" s="157" t="s">
        <v>7</v>
      </c>
      <c r="B28" s="159" t="s">
        <v>8</v>
      </c>
      <c r="C28" s="161" t="s">
        <v>9</v>
      </c>
      <c r="D28" s="163" t="s">
        <v>10</v>
      </c>
      <c r="E28" s="164"/>
    </row>
    <row r="29" spans="1:9" ht="16.5" customHeight="1" thickBot="1" x14ac:dyDescent="0.25">
      <c r="A29" s="158"/>
      <c r="B29" s="160"/>
      <c r="C29" s="162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0"/>
      <c r="E30" s="61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2">
        <v>3987.6580000000004</v>
      </c>
      <c r="E31" s="63">
        <v>4070.8339999999998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4">
        <f>D31-D33</f>
        <v>1708.1736788152643</v>
      </c>
      <c r="E32" s="65">
        <f>E31-E33</f>
        <v>1708.174</v>
      </c>
      <c r="F32" s="29">
        <f>E32-D32</f>
        <v>3.2118473563969019E-4</v>
      </c>
      <c r="G32" s="29"/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66">
        <f>D37</f>
        <v>2279.484321184736</v>
      </c>
      <c r="E33" s="67">
        <f>E37</f>
        <v>2362.66</v>
      </c>
      <c r="G33" s="29"/>
      <c r="H33" s="29"/>
    </row>
    <row r="34" spans="1:9" x14ac:dyDescent="0.2">
      <c r="B34" s="36"/>
      <c r="C34" s="37"/>
    </row>
    <row r="35" spans="1:9" s="68" customFormat="1" ht="15" hidden="1" customHeight="1" outlineLevel="1" x14ac:dyDescent="0.2">
      <c r="A35" s="185" t="s">
        <v>29</v>
      </c>
      <c r="B35" s="186"/>
      <c r="C35" s="189" t="s">
        <v>9</v>
      </c>
      <c r="D35" s="191" t="s">
        <v>10</v>
      </c>
      <c r="E35" s="192"/>
      <c r="F35" s="6"/>
    </row>
    <row r="36" spans="1:9" ht="15.75" hidden="1" outlineLevel="1" thickBot="1" x14ac:dyDescent="0.25">
      <c r="A36" s="187"/>
      <c r="B36" s="188"/>
      <c r="C36" s="190"/>
      <c r="D36" s="69" t="s">
        <v>11</v>
      </c>
      <c r="E36" s="70" t="s">
        <v>12</v>
      </c>
    </row>
    <row r="37" spans="1:9" ht="25.5" hidden="1" customHeight="1" outlineLevel="1" thickBot="1" x14ac:dyDescent="0.25">
      <c r="A37" s="193" t="s">
        <v>23</v>
      </c>
      <c r="B37" s="194"/>
      <c r="C37" s="71" t="s">
        <v>17</v>
      </c>
      <c r="D37" s="72">
        <f>D38+D39+D40+D41</f>
        <v>2279.484321184736</v>
      </c>
      <c r="E37" s="73">
        <f>E38+D39+E40+D41</f>
        <v>2362.66</v>
      </c>
      <c r="F37" s="29"/>
    </row>
    <row r="38" spans="1:9" ht="26.25" hidden="1" customHeight="1" outlineLevel="1" x14ac:dyDescent="0.2">
      <c r="A38" s="195" t="s">
        <v>30</v>
      </c>
      <c r="B38" s="196"/>
      <c r="C38" s="74" t="s">
        <v>17</v>
      </c>
      <c r="D38" s="75">
        <f>D20</f>
        <v>1931.76</v>
      </c>
      <c r="E38" s="76">
        <f>E20</f>
        <v>1986.5900000000001</v>
      </c>
      <c r="F38" s="29"/>
    </row>
    <row r="39" spans="1:9" ht="26.25" hidden="1" customHeight="1" outlineLevel="1" x14ac:dyDescent="0.2">
      <c r="A39" s="197" t="s">
        <v>31</v>
      </c>
      <c r="B39" s="198"/>
      <c r="C39" s="77" t="s">
        <v>17</v>
      </c>
      <c r="D39" s="199">
        <f>D21</f>
        <v>22.31</v>
      </c>
      <c r="E39" s="200"/>
      <c r="H39" s="29"/>
      <c r="I39" s="29"/>
    </row>
    <row r="40" spans="1:9" ht="21" hidden="1" customHeight="1" outlineLevel="1" x14ac:dyDescent="0.2">
      <c r="A40" s="197" t="s">
        <v>32</v>
      </c>
      <c r="B40" s="198"/>
      <c r="C40" s="77" t="s">
        <v>17</v>
      </c>
      <c r="D40" s="53">
        <v>322.87432118473595</v>
      </c>
      <c r="E40" s="54">
        <v>351.22</v>
      </c>
      <c r="F40" s="29"/>
      <c r="G40" s="29"/>
      <c r="H40" s="29"/>
    </row>
    <row r="41" spans="1:9" ht="22.5" hidden="1" customHeight="1" outlineLevel="1" thickBot="1" x14ac:dyDescent="0.25">
      <c r="A41" s="181" t="s">
        <v>27</v>
      </c>
      <c r="B41" s="182"/>
      <c r="C41" s="71" t="s">
        <v>17</v>
      </c>
      <c r="D41" s="183">
        <v>2.54</v>
      </c>
      <c r="E41" s="184"/>
      <c r="G41" s="78"/>
    </row>
    <row r="42" spans="1:9" ht="15" hidden="1" x14ac:dyDescent="0.25">
      <c r="B42" s="36"/>
      <c r="C42" s="37"/>
      <c r="D42" s="58"/>
    </row>
    <row r="43" spans="1:9" ht="15" x14ac:dyDescent="0.25">
      <c r="B43" s="36"/>
      <c r="C43" s="37"/>
      <c r="D43" s="58"/>
    </row>
    <row r="44" spans="1:9" ht="15" x14ac:dyDescent="0.25">
      <c r="B44" s="36"/>
      <c r="C44" s="37"/>
      <c r="D44" s="58"/>
    </row>
    <row r="45" spans="1:9" ht="15" x14ac:dyDescent="0.25">
      <c r="B45" s="36"/>
      <c r="C45" s="37"/>
      <c r="D45" s="58"/>
    </row>
    <row r="46" spans="1:9" ht="15" x14ac:dyDescent="0.25">
      <c r="B46" s="36"/>
      <c r="C46" s="37"/>
      <c r="D46" s="58"/>
    </row>
    <row r="47" spans="1:9" ht="15" x14ac:dyDescent="0.25">
      <c r="B47" s="36"/>
      <c r="C47" s="37"/>
      <c r="D47" s="58"/>
    </row>
    <row r="48" spans="1:9" ht="15" x14ac:dyDescent="0.25">
      <c r="B48" s="36"/>
      <c r="C48" s="37"/>
      <c r="D48" s="58"/>
    </row>
    <row r="49" spans="2:4" ht="15" x14ac:dyDescent="0.25">
      <c r="B49" s="36"/>
      <c r="C49" s="37"/>
      <c r="D49" s="58"/>
    </row>
    <row r="50" spans="2:4" ht="15" x14ac:dyDescent="0.25">
      <c r="B50" s="36"/>
      <c r="C50" s="37"/>
      <c r="D50" s="58"/>
    </row>
    <row r="51" spans="2:4" ht="15" x14ac:dyDescent="0.25">
      <c r="B51" s="36"/>
      <c r="C51" s="37"/>
      <c r="D51" s="58"/>
    </row>
  </sheetData>
  <mergeCells count="33">
    <mergeCell ref="A41:B41"/>
    <mergeCell ref="D41:E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26:F26"/>
    <mergeCell ref="A10:A11"/>
    <mergeCell ref="B10:B11"/>
    <mergeCell ref="C10:C11"/>
    <mergeCell ref="D10:E10"/>
    <mergeCell ref="A17:B18"/>
    <mergeCell ref="C17:C18"/>
    <mergeCell ref="D17:E17"/>
    <mergeCell ref="A19:B19"/>
    <mergeCell ref="A20:B20"/>
    <mergeCell ref="A21:B21"/>
    <mergeCell ref="A22:B22"/>
    <mergeCell ref="A23:B23"/>
    <mergeCell ref="A9:E9"/>
    <mergeCell ref="A2:E2"/>
    <mergeCell ref="A3:E3"/>
    <mergeCell ref="A4:E4"/>
    <mergeCell ref="A5:E6"/>
    <mergeCell ref="A7:F7"/>
  </mergeCells>
  <pageMargins left="1.2204724409448819" right="0.59055118110236227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="86" zoomScaleNormal="100" zoomScaleSheetLayoutView="86" workbookViewId="0">
      <selection activeCell="I15" sqref="I15"/>
    </sheetView>
  </sheetViews>
  <sheetFormatPr defaultRowHeight="12.75" outlineLevelRow="1" x14ac:dyDescent="0.2"/>
  <cols>
    <col min="1" max="1" width="8.7109375" style="35" customWidth="1"/>
    <col min="2" max="2" width="55.42578125" style="79" customWidth="1"/>
    <col min="3" max="3" width="15.7109375" style="80" customWidth="1"/>
    <col min="4" max="4" width="15.7109375" style="6" customWidth="1"/>
    <col min="5" max="5" width="15.5703125" style="6" hidden="1" customWidth="1"/>
    <col min="6" max="6" width="18.7109375" style="6" customWidth="1"/>
    <col min="7" max="7" width="12.7109375" style="6" customWidth="1"/>
    <col min="8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53" t="s">
        <v>0</v>
      </c>
      <c r="B2" s="153"/>
      <c r="C2" s="153"/>
      <c r="D2" s="153"/>
    </row>
    <row r="3" spans="1:7" ht="18" x14ac:dyDescent="0.25">
      <c r="A3" s="153" t="s">
        <v>2</v>
      </c>
      <c r="B3" s="153"/>
      <c r="C3" s="153"/>
      <c r="D3" s="153"/>
    </row>
    <row r="4" spans="1:7" ht="18" x14ac:dyDescent="0.25">
      <c r="A4" s="153" t="s">
        <v>4</v>
      </c>
      <c r="B4" s="153"/>
      <c r="C4" s="153"/>
      <c r="D4" s="153"/>
    </row>
    <row r="5" spans="1:7" ht="9" customHeight="1" x14ac:dyDescent="0.2">
      <c r="A5" s="154" t="str">
        <f>'1 ЦК'!A5:E6</f>
        <v xml:space="preserve">на территории Тюменской области, ХМАО и ЯНАО в ноябре 2015 года (факт)                                                                                                                   </v>
      </c>
      <c r="B5" s="154"/>
      <c r="C5" s="154"/>
      <c r="D5" s="154"/>
    </row>
    <row r="6" spans="1:7" s="81" customFormat="1" ht="30" customHeight="1" x14ac:dyDescent="0.25">
      <c r="A6" s="154"/>
      <c r="B6" s="154"/>
      <c r="C6" s="154"/>
      <c r="D6" s="154"/>
    </row>
    <row r="7" spans="1:7" ht="18.75" customHeight="1" x14ac:dyDescent="0.2">
      <c r="A7" s="155" t="s">
        <v>33</v>
      </c>
      <c r="B7" s="155"/>
      <c r="C7" s="155"/>
      <c r="D7" s="155"/>
    </row>
    <row r="8" spans="1:7" ht="12" customHeight="1" x14ac:dyDescent="0.2">
      <c r="A8" s="7"/>
      <c r="B8" s="8"/>
      <c r="C8" s="9"/>
      <c r="D8" s="10"/>
      <c r="E8" s="11"/>
      <c r="F8" s="11"/>
    </row>
    <row r="9" spans="1:7" ht="49.5" customHeight="1" thickBot="1" x14ac:dyDescent="0.25">
      <c r="A9" s="156" t="s">
        <v>6</v>
      </c>
      <c r="B9" s="156"/>
      <c r="C9" s="156"/>
      <c r="D9" s="156"/>
      <c r="E9" s="11"/>
      <c r="F9" s="11"/>
    </row>
    <row r="10" spans="1:7" ht="43.5" customHeight="1" x14ac:dyDescent="0.2">
      <c r="A10" s="157" t="s">
        <v>7</v>
      </c>
      <c r="B10" s="159" t="s">
        <v>8</v>
      </c>
      <c r="C10" s="161" t="s">
        <v>9</v>
      </c>
      <c r="D10" s="82" t="s">
        <v>10</v>
      </c>
      <c r="E10" s="11"/>
      <c r="F10" s="11"/>
    </row>
    <row r="11" spans="1:7" ht="14.25" customHeight="1" thickBot="1" x14ac:dyDescent="0.25">
      <c r="A11" s="158"/>
      <c r="B11" s="160"/>
      <c r="C11" s="162"/>
      <c r="D11" s="14" t="s">
        <v>34</v>
      </c>
    </row>
    <row r="12" spans="1:7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7" ht="18" customHeight="1" x14ac:dyDescent="0.2">
      <c r="A13" s="19" t="s">
        <v>15</v>
      </c>
      <c r="B13" s="20" t="s">
        <v>16</v>
      </c>
      <c r="C13" s="21" t="s">
        <v>17</v>
      </c>
      <c r="D13" s="23">
        <v>2919.2190000000001</v>
      </c>
      <c r="E13" s="11"/>
      <c r="F13" s="11"/>
      <c r="G13" s="11"/>
    </row>
    <row r="14" spans="1:7" ht="30.75" customHeight="1" x14ac:dyDescent="0.2">
      <c r="A14" s="24" t="s">
        <v>18</v>
      </c>
      <c r="B14" s="25" t="s">
        <v>19</v>
      </c>
      <c r="C14" s="26" t="s">
        <v>17</v>
      </c>
      <c r="D14" s="28">
        <f>D13-D15</f>
        <v>1579.6045985915493</v>
      </c>
      <c r="E14" s="11"/>
      <c r="F14" s="11"/>
      <c r="G14" s="11"/>
    </row>
    <row r="15" spans="1:7" ht="31.5" customHeight="1" thickBot="1" x14ac:dyDescent="0.25">
      <c r="A15" s="30" t="s">
        <v>20</v>
      </c>
      <c r="B15" s="31" t="s">
        <v>21</v>
      </c>
      <c r="C15" s="32" t="s">
        <v>17</v>
      </c>
      <c r="D15" s="83">
        <f>D19</f>
        <v>1339.6144014084507</v>
      </c>
      <c r="E15" s="11"/>
      <c r="F15" s="11"/>
      <c r="G15" s="11"/>
    </row>
    <row r="16" spans="1:7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65" t="s">
        <v>22</v>
      </c>
      <c r="B17" s="166"/>
      <c r="C17" s="169" t="s">
        <v>9</v>
      </c>
      <c r="D17" s="84" t="s">
        <v>10</v>
      </c>
      <c r="E17" s="38"/>
      <c r="F17" s="11"/>
    </row>
    <row r="18" spans="1:7" ht="13.5" hidden="1" outlineLevel="1" thickBot="1" x14ac:dyDescent="0.25">
      <c r="A18" s="167"/>
      <c r="B18" s="168"/>
      <c r="C18" s="170"/>
      <c r="D18" s="85" t="s">
        <v>34</v>
      </c>
      <c r="E18" s="41"/>
      <c r="F18" s="11"/>
    </row>
    <row r="19" spans="1:7" ht="28.5" hidden="1" customHeight="1" outlineLevel="1" thickBot="1" x14ac:dyDescent="0.25">
      <c r="A19" s="173" t="s">
        <v>23</v>
      </c>
      <c r="B19" s="174"/>
      <c r="C19" s="42" t="s">
        <v>17</v>
      </c>
      <c r="D19" s="86">
        <f>D20+D22+D23+D21</f>
        <v>1339.6144014084507</v>
      </c>
      <c r="E19" s="45"/>
      <c r="F19" s="11"/>
    </row>
    <row r="20" spans="1:7" ht="26.25" hidden="1" customHeight="1" outlineLevel="1" x14ac:dyDescent="0.2">
      <c r="A20" s="175" t="s">
        <v>24</v>
      </c>
      <c r="B20" s="176"/>
      <c r="C20" s="46" t="s">
        <v>17</v>
      </c>
      <c r="D20" s="87">
        <v>1085.71</v>
      </c>
      <c r="E20" s="49"/>
      <c r="F20" s="11"/>
    </row>
    <row r="21" spans="1:7" ht="14.25" hidden="1" customHeight="1" outlineLevel="1" x14ac:dyDescent="0.2">
      <c r="A21" s="177" t="s">
        <v>25</v>
      </c>
      <c r="B21" s="178"/>
      <c r="C21" s="50" t="s">
        <v>17</v>
      </c>
      <c r="D21" s="88">
        <f>'1 ЦК'!D21</f>
        <v>22.31</v>
      </c>
      <c r="E21" s="49"/>
      <c r="F21" s="11"/>
    </row>
    <row r="22" spans="1:7" ht="27.75" hidden="1" customHeight="1" outlineLevel="1" x14ac:dyDescent="0.2">
      <c r="A22" s="177" t="s">
        <v>26</v>
      </c>
      <c r="B22" s="178"/>
      <c r="C22" s="50" t="s">
        <v>17</v>
      </c>
      <c r="D22" s="89">
        <f>'1 ЦК'!D22</f>
        <v>229.21440140845073</v>
      </c>
      <c r="E22" s="49"/>
      <c r="F22" s="59"/>
    </row>
    <row r="23" spans="1:7" ht="25.5" hidden="1" customHeight="1" outlineLevel="1" thickBot="1" x14ac:dyDescent="0.3">
      <c r="A23" s="179" t="s">
        <v>27</v>
      </c>
      <c r="B23" s="180"/>
      <c r="C23" s="55" t="s">
        <v>17</v>
      </c>
      <c r="D23" s="90">
        <f>'1 ЦК'!D23</f>
        <v>2.38</v>
      </c>
      <c r="E23" s="58"/>
      <c r="F23" s="11"/>
    </row>
    <row r="24" spans="1:7" ht="18.75" customHeight="1" collapsed="1" x14ac:dyDescent="0.25">
      <c r="A24" s="7"/>
      <c r="B24" s="8"/>
      <c r="C24" s="9"/>
      <c r="D24" s="58"/>
      <c r="E24" s="11"/>
      <c r="F24" s="11"/>
    </row>
    <row r="25" spans="1:7" ht="19.5" customHeight="1" thickBot="1" x14ac:dyDescent="0.25">
      <c r="A25" s="156" t="s">
        <v>28</v>
      </c>
      <c r="B25" s="156"/>
      <c r="C25" s="156"/>
      <c r="D25" s="156"/>
      <c r="E25" s="11"/>
      <c r="F25" s="11"/>
    </row>
    <row r="26" spans="1:7" ht="43.5" customHeight="1" x14ac:dyDescent="0.2">
      <c r="A26" s="157" t="s">
        <v>7</v>
      </c>
      <c r="B26" s="159" t="s">
        <v>8</v>
      </c>
      <c r="C26" s="161" t="s">
        <v>9</v>
      </c>
      <c r="D26" s="82" t="s">
        <v>10</v>
      </c>
      <c r="E26" s="11"/>
      <c r="F26" s="11"/>
    </row>
    <row r="27" spans="1:7" ht="14.25" customHeight="1" thickBot="1" x14ac:dyDescent="0.25">
      <c r="A27" s="158"/>
      <c r="B27" s="160"/>
      <c r="C27" s="162"/>
      <c r="D27" s="14" t="s">
        <v>35</v>
      </c>
    </row>
    <row r="28" spans="1:7" ht="15.75" customHeight="1" x14ac:dyDescent="0.2">
      <c r="A28" s="15" t="s">
        <v>13</v>
      </c>
      <c r="B28" s="16" t="s">
        <v>14</v>
      </c>
      <c r="C28" s="16"/>
      <c r="D28" s="18"/>
      <c r="E28" s="11"/>
      <c r="F28" s="11"/>
      <c r="G28" s="11"/>
    </row>
    <row r="29" spans="1:7" ht="18" customHeight="1" x14ac:dyDescent="0.2">
      <c r="A29" s="19" t="s">
        <v>15</v>
      </c>
      <c r="B29" s="20" t="s">
        <v>16</v>
      </c>
      <c r="C29" s="21" t="s">
        <v>17</v>
      </c>
      <c r="D29" s="23">
        <v>3968.3069999999998</v>
      </c>
      <c r="E29" s="11"/>
      <c r="F29" s="11"/>
      <c r="G29" s="11"/>
    </row>
    <row r="30" spans="1:7" ht="30.75" customHeight="1" x14ac:dyDescent="0.2">
      <c r="A30" s="24" t="s">
        <v>18</v>
      </c>
      <c r="B30" s="25" t="s">
        <v>19</v>
      </c>
      <c r="C30" s="26" t="s">
        <v>17</v>
      </c>
      <c r="D30" s="28">
        <f>D29-D31</f>
        <v>1791.9670000000001</v>
      </c>
      <c r="E30" s="11">
        <f>D30-'1 ЦК'!E32</f>
        <v>83.79300000000012</v>
      </c>
      <c r="F30" s="11"/>
      <c r="G30" s="11"/>
    </row>
    <row r="31" spans="1:7" ht="31.5" customHeight="1" thickBot="1" x14ac:dyDescent="0.25">
      <c r="A31" s="30" t="s">
        <v>20</v>
      </c>
      <c r="B31" s="31" t="s">
        <v>21</v>
      </c>
      <c r="C31" s="32" t="s">
        <v>17</v>
      </c>
      <c r="D31" s="83">
        <f>D35</f>
        <v>2176.3399999999997</v>
      </c>
      <c r="E31" s="11"/>
      <c r="F31" s="11"/>
      <c r="G31" s="11"/>
    </row>
    <row r="32" spans="1:7" ht="13.5" hidden="1" thickBot="1" x14ac:dyDescent="0.25">
      <c r="B32" s="36"/>
      <c r="C32" s="37"/>
      <c r="E32" s="11"/>
      <c r="F32" s="11"/>
      <c r="G32" s="11"/>
    </row>
    <row r="33" spans="1:6" ht="12.75" hidden="1" customHeight="1" outlineLevel="1" x14ac:dyDescent="0.2">
      <c r="A33" s="165" t="s">
        <v>22</v>
      </c>
      <c r="B33" s="166"/>
      <c r="C33" s="169" t="s">
        <v>9</v>
      </c>
      <c r="D33" s="84" t="s">
        <v>10</v>
      </c>
      <c r="E33" s="38"/>
      <c r="F33" s="11"/>
    </row>
    <row r="34" spans="1:6" ht="13.5" hidden="1" outlineLevel="1" thickBot="1" x14ac:dyDescent="0.25">
      <c r="A34" s="167"/>
      <c r="B34" s="168"/>
      <c r="C34" s="170"/>
      <c r="D34" s="85" t="s">
        <v>35</v>
      </c>
      <c r="E34" s="41"/>
      <c r="F34" s="11"/>
    </row>
    <row r="35" spans="1:6" ht="28.5" hidden="1" customHeight="1" outlineLevel="1" thickBot="1" x14ac:dyDescent="0.25">
      <c r="A35" s="173" t="s">
        <v>23</v>
      </c>
      <c r="B35" s="174"/>
      <c r="C35" s="42" t="s">
        <v>17</v>
      </c>
      <c r="D35" s="86">
        <f>D36+D38+D39+D37</f>
        <v>2176.3399999999997</v>
      </c>
      <c r="E35" s="45"/>
      <c r="F35" s="11"/>
    </row>
    <row r="36" spans="1:6" hidden="1" outlineLevel="1" x14ac:dyDescent="0.2">
      <c r="A36" s="175" t="s">
        <v>24</v>
      </c>
      <c r="B36" s="176"/>
      <c r="C36" s="46" t="s">
        <v>17</v>
      </c>
      <c r="D36" s="87">
        <v>1931.76</v>
      </c>
      <c r="E36" s="49"/>
      <c r="F36" s="11"/>
    </row>
    <row r="37" spans="1:6" hidden="1" outlineLevel="1" x14ac:dyDescent="0.2">
      <c r="A37" s="177" t="s">
        <v>25</v>
      </c>
      <c r="B37" s="178"/>
      <c r="C37" s="50" t="s">
        <v>17</v>
      </c>
      <c r="D37" s="88">
        <f>'1 ЦК'!D39</f>
        <v>22.31</v>
      </c>
      <c r="E37" s="49"/>
      <c r="F37" s="11"/>
    </row>
    <row r="38" spans="1:6" ht="27" hidden="1" customHeight="1" outlineLevel="1" x14ac:dyDescent="0.2">
      <c r="A38" s="177" t="s">
        <v>26</v>
      </c>
      <c r="B38" s="178"/>
      <c r="C38" s="50" t="s">
        <v>17</v>
      </c>
      <c r="D38" s="89">
        <v>219.73</v>
      </c>
      <c r="E38" s="49"/>
      <c r="F38" s="59"/>
    </row>
    <row r="39" spans="1:6" ht="25.5" hidden="1" customHeight="1" outlineLevel="1" thickBot="1" x14ac:dyDescent="0.3">
      <c r="A39" s="179" t="s">
        <v>27</v>
      </c>
      <c r="B39" s="180"/>
      <c r="C39" s="55" t="s">
        <v>17</v>
      </c>
      <c r="D39" s="90">
        <f>'1 ЦК'!D41:E41</f>
        <v>2.54</v>
      </c>
      <c r="E39" s="58"/>
      <c r="F39" s="11"/>
    </row>
    <row r="40" spans="1:6" ht="18.75" hidden="1" customHeight="1" x14ac:dyDescent="0.25">
      <c r="A40" s="7"/>
      <c r="B40" s="8"/>
      <c r="C40" s="9"/>
      <c r="D40" s="58"/>
      <c r="E40" s="11"/>
      <c r="F40" s="11"/>
    </row>
  </sheetData>
  <mergeCells count="27">
    <mergeCell ref="C17:C18"/>
    <mergeCell ref="A38:B38"/>
    <mergeCell ref="A39:B39"/>
    <mergeCell ref="A26:A27"/>
    <mergeCell ref="B26:B27"/>
    <mergeCell ref="C26:C27"/>
    <mergeCell ref="A33:B34"/>
    <mergeCell ref="C33:C34"/>
    <mergeCell ref="A35:B35"/>
    <mergeCell ref="A36:B36"/>
    <mergeCell ref="A37:B37"/>
    <mergeCell ref="A25:D25"/>
    <mergeCell ref="A9:D9"/>
    <mergeCell ref="A2:D2"/>
    <mergeCell ref="A3:D3"/>
    <mergeCell ref="A4:D4"/>
    <mergeCell ref="A5:D6"/>
    <mergeCell ref="A7:D7"/>
    <mergeCell ref="A19:B19"/>
    <mergeCell ref="A20:B20"/>
    <mergeCell ref="A21:B21"/>
    <mergeCell ref="A22:B22"/>
    <mergeCell ref="A23:B23"/>
    <mergeCell ref="A10:A11"/>
    <mergeCell ref="B10:B11"/>
    <mergeCell ref="C10:C11"/>
    <mergeCell ref="A17:B18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view="pageBreakPreview" zoomScale="84" zoomScaleNormal="100" zoomScaleSheetLayoutView="84" workbookViewId="0">
      <selection activeCell="B60" sqref="B60"/>
    </sheetView>
  </sheetViews>
  <sheetFormatPr defaultRowHeight="12.75" x14ac:dyDescent="0.2"/>
  <cols>
    <col min="1" max="1" width="8.7109375" style="35" customWidth="1"/>
    <col min="2" max="2" width="55.7109375" style="79" customWidth="1"/>
    <col min="3" max="3" width="15.7109375" style="80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customWidth="1"/>
    <col min="8" max="8" width="18.7109375" style="6" customWidth="1"/>
    <col min="9" max="9" width="12.7109375" style="6" customWidth="1"/>
    <col min="10" max="10" width="12.140625" style="6" customWidth="1"/>
    <col min="11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53" t="s">
        <v>0</v>
      </c>
      <c r="B1" s="153"/>
      <c r="C1" s="153"/>
      <c r="D1" s="153"/>
      <c r="E1" s="153"/>
      <c r="F1" s="153"/>
    </row>
    <row r="2" spans="1:8" ht="18" x14ac:dyDescent="0.25">
      <c r="A2" s="153" t="s">
        <v>2</v>
      </c>
      <c r="B2" s="153"/>
      <c r="C2" s="153"/>
      <c r="D2" s="153"/>
      <c r="E2" s="153"/>
      <c r="F2" s="153"/>
    </row>
    <row r="3" spans="1:8" ht="18" x14ac:dyDescent="0.25">
      <c r="A3" s="153" t="s">
        <v>4</v>
      </c>
      <c r="B3" s="153"/>
      <c r="C3" s="153"/>
      <c r="D3" s="153"/>
      <c r="E3" s="153"/>
      <c r="F3" s="153"/>
    </row>
    <row r="4" spans="1:8" ht="9" customHeight="1" x14ac:dyDescent="0.2">
      <c r="A4" s="203" t="str">
        <f>'1 ЦК'!A5</f>
        <v xml:space="preserve">на территории Тюменской области, ХМАО и ЯНАО в ноябре 2015 года (факт)                                                                                                                   </v>
      </c>
      <c r="B4" s="154"/>
      <c r="C4" s="154"/>
      <c r="D4" s="154"/>
      <c r="E4" s="154"/>
      <c r="F4" s="154"/>
    </row>
    <row r="5" spans="1:8" ht="19.5" customHeight="1" x14ac:dyDescent="0.2">
      <c r="A5" s="154"/>
      <c r="B5" s="154"/>
      <c r="C5" s="154"/>
      <c r="D5" s="154"/>
      <c r="E5" s="154"/>
      <c r="F5" s="154"/>
    </row>
    <row r="6" spans="1:8" ht="21" customHeight="1" x14ac:dyDescent="0.2">
      <c r="A6" s="204" t="s">
        <v>36</v>
      </c>
      <c r="B6" s="204"/>
      <c r="C6" s="204"/>
      <c r="D6" s="204"/>
      <c r="E6" s="204"/>
      <c r="F6" s="204"/>
    </row>
    <row r="7" spans="1:8" ht="15" customHeight="1" thickBot="1" x14ac:dyDescent="0.25"/>
    <row r="8" spans="1:8" ht="24.95" customHeight="1" x14ac:dyDescent="0.2">
      <c r="A8" s="205" t="s">
        <v>7</v>
      </c>
      <c r="B8" s="207" t="s">
        <v>37</v>
      </c>
      <c r="C8" s="209" t="s">
        <v>9</v>
      </c>
      <c r="D8" s="163" t="s">
        <v>10</v>
      </c>
      <c r="E8" s="211"/>
      <c r="F8" s="164"/>
    </row>
    <row r="9" spans="1:8" ht="24.95" customHeight="1" thickBot="1" x14ac:dyDescent="0.25">
      <c r="A9" s="206"/>
      <c r="B9" s="208"/>
      <c r="C9" s="210"/>
      <c r="D9" s="91" t="s">
        <v>34</v>
      </c>
      <c r="E9" s="91" t="s">
        <v>11</v>
      </c>
      <c r="F9" s="14" t="s">
        <v>12</v>
      </c>
    </row>
    <row r="10" spans="1:8" ht="15.75" customHeight="1" x14ac:dyDescent="0.2">
      <c r="A10" s="92" t="s">
        <v>13</v>
      </c>
      <c r="B10" s="93" t="s">
        <v>38</v>
      </c>
      <c r="C10" s="93"/>
      <c r="D10" s="94"/>
      <c r="E10" s="94"/>
      <c r="F10" s="95"/>
      <c r="G10" s="11"/>
      <c r="H10" s="11"/>
    </row>
    <row r="11" spans="1:8" ht="15.75" customHeight="1" x14ac:dyDescent="0.2">
      <c r="A11" s="96" t="s">
        <v>15</v>
      </c>
      <c r="B11" s="97" t="s">
        <v>39</v>
      </c>
      <c r="C11" s="98" t="s">
        <v>40</v>
      </c>
      <c r="D11" s="99">
        <v>415086.70600000001</v>
      </c>
      <c r="E11" s="100">
        <f>D11</f>
        <v>415086.70600000001</v>
      </c>
      <c r="F11" s="101">
        <f>E11</f>
        <v>415086.70600000001</v>
      </c>
      <c r="G11" s="11"/>
      <c r="H11" s="11"/>
    </row>
    <row r="12" spans="1:8" ht="15.75" customHeight="1" x14ac:dyDescent="0.2">
      <c r="A12" s="102" t="s">
        <v>18</v>
      </c>
      <c r="B12" s="103" t="s">
        <v>41</v>
      </c>
      <c r="C12" s="104" t="s">
        <v>40</v>
      </c>
      <c r="D12" s="105">
        <f>D11</f>
        <v>415086.70600000001</v>
      </c>
      <c r="E12" s="106">
        <f>E11</f>
        <v>415086.70600000001</v>
      </c>
      <c r="F12" s="107">
        <f>F11</f>
        <v>415086.70600000001</v>
      </c>
      <c r="G12" s="11"/>
      <c r="H12" s="11"/>
    </row>
    <row r="13" spans="1:8" ht="15.75" customHeight="1" x14ac:dyDescent="0.2">
      <c r="A13" s="96" t="s">
        <v>42</v>
      </c>
      <c r="B13" s="97" t="s">
        <v>16</v>
      </c>
      <c r="C13" s="98" t="s">
        <v>17</v>
      </c>
      <c r="D13" s="99">
        <v>1923.7059999999999</v>
      </c>
      <c r="E13" s="99">
        <v>2847.42</v>
      </c>
      <c r="F13" s="101">
        <v>2902.212</v>
      </c>
      <c r="G13" s="11"/>
      <c r="H13" s="11"/>
    </row>
    <row r="14" spans="1:8" ht="25.5" x14ac:dyDescent="0.2">
      <c r="A14" s="102" t="s">
        <v>43</v>
      </c>
      <c r="B14" s="103" t="s">
        <v>44</v>
      </c>
      <c r="C14" s="104" t="s">
        <v>17</v>
      </c>
      <c r="D14" s="105">
        <f>E14</f>
        <v>890.27417973614911</v>
      </c>
      <c r="E14" s="106">
        <f>E13-E15</f>
        <v>890.27417973614911</v>
      </c>
      <c r="F14" s="108">
        <f>E14</f>
        <v>890.27417973614911</v>
      </c>
      <c r="G14" s="11"/>
      <c r="H14" s="11"/>
    </row>
    <row r="15" spans="1:8" ht="28.5" customHeight="1" thickBot="1" x14ac:dyDescent="0.25">
      <c r="A15" s="109" t="s">
        <v>45</v>
      </c>
      <c r="B15" s="110" t="s">
        <v>21</v>
      </c>
      <c r="C15" s="111" t="s">
        <v>17</v>
      </c>
      <c r="D15" s="112">
        <f>D13-D14</f>
        <v>1033.4318202638508</v>
      </c>
      <c r="E15" s="113">
        <f>E21</f>
        <v>1957.145820263851</v>
      </c>
      <c r="F15" s="114">
        <f>F13-F14</f>
        <v>2011.9378202638509</v>
      </c>
      <c r="G15" s="11"/>
      <c r="H15" s="11"/>
    </row>
    <row r="16" spans="1:8" x14ac:dyDescent="0.2">
      <c r="A16" s="115"/>
      <c r="B16" s="116"/>
      <c r="C16" s="117"/>
      <c r="D16" s="118"/>
      <c r="E16" s="118"/>
      <c r="F16" s="11"/>
      <c r="G16" s="11"/>
      <c r="H16" s="11"/>
    </row>
    <row r="17" spans="1:8" ht="13.5" thickBot="1" x14ac:dyDescent="0.25">
      <c r="A17" s="119"/>
      <c r="B17" s="116"/>
      <c r="C17" s="9"/>
      <c r="D17" s="118"/>
      <c r="E17" s="118"/>
      <c r="F17" s="11"/>
      <c r="G17" s="11"/>
      <c r="H17" s="11"/>
    </row>
    <row r="18" spans="1:8" ht="47.25" customHeight="1" thickBot="1" x14ac:dyDescent="0.3">
      <c r="A18" s="212" t="s">
        <v>46</v>
      </c>
      <c r="B18" s="213"/>
      <c r="C18" s="213"/>
      <c r="D18" s="213"/>
      <c r="E18" s="213"/>
      <c r="F18" s="214"/>
      <c r="G18" s="11"/>
      <c r="H18" s="11"/>
    </row>
    <row r="19" spans="1:8" ht="12.75" customHeight="1" x14ac:dyDescent="0.2">
      <c r="A19" s="215" t="s">
        <v>47</v>
      </c>
      <c r="B19" s="216"/>
      <c r="C19" s="219" t="s">
        <v>9</v>
      </c>
      <c r="D19" s="221" t="s">
        <v>10</v>
      </c>
      <c r="E19" s="222"/>
      <c r="F19" s="223"/>
      <c r="G19" s="11"/>
      <c r="H19" s="11"/>
    </row>
    <row r="20" spans="1:8" ht="13.5" customHeight="1" thickBot="1" x14ac:dyDescent="0.25">
      <c r="A20" s="217"/>
      <c r="B20" s="218"/>
      <c r="C20" s="220"/>
      <c r="D20" s="120" t="s">
        <v>34</v>
      </c>
      <c r="E20" s="121" t="s">
        <v>11</v>
      </c>
      <c r="F20" s="122" t="s">
        <v>12</v>
      </c>
      <c r="G20" s="11"/>
      <c r="H20" s="11"/>
    </row>
    <row r="21" spans="1:8" ht="30.75" customHeight="1" x14ac:dyDescent="0.2">
      <c r="A21" s="224" t="s">
        <v>48</v>
      </c>
      <c r="B21" s="225"/>
      <c r="C21" s="123" t="s">
        <v>17</v>
      </c>
      <c r="D21" s="124">
        <f>D15</f>
        <v>1033.4318202638508</v>
      </c>
      <c r="E21" s="125">
        <f>E25+D26+D27</f>
        <v>1957.145820263851</v>
      </c>
      <c r="F21" s="126">
        <f>F15</f>
        <v>2011.9378202638509</v>
      </c>
      <c r="G21" s="11"/>
      <c r="H21" s="11"/>
    </row>
    <row r="22" spans="1:8" ht="30.75" customHeight="1" x14ac:dyDescent="0.2">
      <c r="A22" s="201" t="s">
        <v>49</v>
      </c>
      <c r="B22" s="202"/>
      <c r="C22" s="26"/>
      <c r="D22" s="127"/>
      <c r="E22" s="128"/>
      <c r="F22" s="129"/>
      <c r="G22" s="11"/>
      <c r="H22" s="11"/>
    </row>
    <row r="23" spans="1:8" ht="30.75" customHeight="1" x14ac:dyDescent="0.2">
      <c r="A23" s="231" t="s">
        <v>50</v>
      </c>
      <c r="B23" s="232"/>
      <c r="C23" s="26" t="s">
        <v>51</v>
      </c>
      <c r="D23" s="130">
        <v>745802.65</v>
      </c>
      <c r="E23" s="131">
        <v>1239433.22</v>
      </c>
      <c r="F23" s="132">
        <v>560559.29</v>
      </c>
      <c r="G23" s="233" t="s">
        <v>52</v>
      </c>
      <c r="H23" s="11"/>
    </row>
    <row r="24" spans="1:8" ht="30.75" customHeight="1" x14ac:dyDescent="0.2">
      <c r="A24" s="231" t="s">
        <v>53</v>
      </c>
      <c r="B24" s="232"/>
      <c r="C24" s="26" t="s">
        <v>17</v>
      </c>
      <c r="D24" s="130">
        <v>59.52</v>
      </c>
      <c r="E24" s="131">
        <v>190.63</v>
      </c>
      <c r="F24" s="132">
        <v>382.94</v>
      </c>
      <c r="G24" s="234"/>
      <c r="H24" s="11"/>
    </row>
    <row r="25" spans="1:8" ht="30.75" customHeight="1" x14ac:dyDescent="0.2">
      <c r="A25" s="201" t="s">
        <v>24</v>
      </c>
      <c r="B25" s="202"/>
      <c r="C25" s="133" t="s">
        <v>17</v>
      </c>
      <c r="D25" s="134">
        <f>'3 ЦК'!D20</f>
        <v>1085.71</v>
      </c>
      <c r="E25" s="135">
        <f>'1 ЦК'!D20</f>
        <v>1931.76</v>
      </c>
      <c r="F25" s="136">
        <f>'1 ЦК'!E20</f>
        <v>1986.5900000000001</v>
      </c>
      <c r="G25" s="235"/>
      <c r="H25" s="11"/>
    </row>
    <row r="26" spans="1:8" ht="30.75" customHeight="1" x14ac:dyDescent="0.2">
      <c r="A26" s="236" t="s">
        <v>54</v>
      </c>
      <c r="B26" s="237"/>
      <c r="C26" s="133" t="s">
        <v>17</v>
      </c>
      <c r="D26" s="238">
        <f>'1 ЦК'!D21</f>
        <v>22.31</v>
      </c>
      <c r="E26" s="239"/>
      <c r="F26" s="240"/>
      <c r="G26" s="11"/>
      <c r="H26" s="11"/>
    </row>
    <row r="27" spans="1:8" ht="30.75" customHeight="1" thickBot="1" x14ac:dyDescent="0.25">
      <c r="A27" s="226" t="s">
        <v>27</v>
      </c>
      <c r="B27" s="227"/>
      <c r="C27" s="137" t="s">
        <v>17</v>
      </c>
      <c r="D27" s="228">
        <v>3.0758202638509373</v>
      </c>
      <c r="E27" s="229"/>
      <c r="F27" s="230"/>
      <c r="G27" s="11"/>
      <c r="H27" s="11"/>
    </row>
    <row r="28" spans="1:8" ht="16.5" customHeight="1" x14ac:dyDescent="0.2">
      <c r="H28" s="138"/>
    </row>
  </sheetData>
  <mergeCells count="23">
    <mergeCell ref="A27:B27"/>
    <mergeCell ref="D27:F27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topLeftCell="A10" zoomScale="80" zoomScaleNormal="85" zoomScaleSheetLayoutView="80" workbookViewId="0">
      <selection activeCell="B13" sqref="B13"/>
    </sheetView>
  </sheetViews>
  <sheetFormatPr defaultRowHeight="12.75" x14ac:dyDescent="0.2"/>
  <cols>
    <col min="1" max="1" width="8.7109375" style="302" customWidth="1"/>
    <col min="2" max="2" width="9.7109375" style="303" customWidth="1"/>
    <col min="3" max="3" width="9.7109375" style="304" customWidth="1"/>
    <col min="4" max="14" width="9.7109375" style="267" customWidth="1"/>
    <col min="15" max="15" width="10" style="267" customWidth="1"/>
    <col min="16" max="25" width="9.7109375" style="267" customWidth="1"/>
    <col min="26" max="26" width="17.42578125" style="267" customWidth="1"/>
    <col min="27" max="27" width="9.140625" style="267"/>
    <col min="28" max="28" width="15.85546875" style="267" customWidth="1"/>
    <col min="29" max="32" width="9.140625" style="267"/>
    <col min="33" max="33" width="11.140625" style="267" bestFit="1" customWidth="1"/>
    <col min="34" max="16384" width="9.140625" style="267"/>
  </cols>
  <sheetData>
    <row r="1" spans="1:25" ht="6.75" customHeight="1" x14ac:dyDescent="0.25">
      <c r="A1" s="262"/>
      <c r="B1" s="263"/>
      <c r="C1" s="264"/>
      <c r="D1" s="265"/>
      <c r="E1" s="265"/>
      <c r="F1" s="266"/>
    </row>
    <row r="2" spans="1:25" ht="27.75" customHeight="1" x14ac:dyDescent="0.2">
      <c r="A2" s="268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9.5" customHeight="1" x14ac:dyDescent="0.2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5" ht="17.25" customHeight="1" x14ac:dyDescent="0.2">
      <c r="A4" s="268" t="s">
        <v>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</row>
    <row r="5" spans="1:25" ht="9" customHeight="1" x14ac:dyDescent="0.2">
      <c r="A5" s="269" t="s">
        <v>72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5" ht="18" customHeight="1" x14ac:dyDescent="0.2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</row>
    <row r="7" spans="1:25" ht="20.25" customHeight="1" x14ac:dyDescent="0.2">
      <c r="A7" s="270" t="s">
        <v>64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</row>
    <row r="8" spans="1:25" ht="30.75" customHeight="1" x14ac:dyDescent="0.2">
      <c r="A8" s="269" t="s">
        <v>65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</row>
    <row r="9" spans="1:25" ht="12" customHeight="1" x14ac:dyDescent="0.2">
      <c r="A9" s="271"/>
      <c r="B9" s="272"/>
      <c r="C9" s="273"/>
      <c r="D9" s="10"/>
      <c r="E9" s="10"/>
      <c r="F9" s="274"/>
      <c r="G9" s="274"/>
      <c r="H9" s="274"/>
    </row>
    <row r="10" spans="1:25" ht="15.75" x14ac:dyDescent="0.2">
      <c r="A10" s="275" t="s">
        <v>66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</row>
    <row r="11" spans="1:25" ht="41.25" customHeight="1" x14ac:dyDescent="0.2">
      <c r="A11" s="276" t="s">
        <v>67</v>
      </c>
      <c r="B11" s="277" t="s">
        <v>68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</row>
    <row r="12" spans="1:25" ht="15.75" x14ac:dyDescent="0.25">
      <c r="A12" s="276"/>
      <c r="B12" s="278">
        <v>1</v>
      </c>
      <c r="C12" s="279">
        <v>2</v>
      </c>
      <c r="D12" s="278">
        <v>3</v>
      </c>
      <c r="E12" s="279">
        <v>4</v>
      </c>
      <c r="F12" s="278">
        <v>5</v>
      </c>
      <c r="G12" s="279">
        <v>6</v>
      </c>
      <c r="H12" s="278">
        <v>7</v>
      </c>
      <c r="I12" s="279">
        <v>8</v>
      </c>
      <c r="J12" s="278">
        <v>9</v>
      </c>
      <c r="K12" s="279">
        <v>10</v>
      </c>
      <c r="L12" s="278">
        <v>11</v>
      </c>
      <c r="M12" s="279">
        <v>12</v>
      </c>
      <c r="N12" s="278">
        <v>13</v>
      </c>
      <c r="O12" s="279">
        <v>14</v>
      </c>
      <c r="P12" s="278">
        <v>15</v>
      </c>
      <c r="Q12" s="279">
        <v>16</v>
      </c>
      <c r="R12" s="278">
        <v>17</v>
      </c>
      <c r="S12" s="279">
        <v>18</v>
      </c>
      <c r="T12" s="278">
        <v>19</v>
      </c>
      <c r="U12" s="279">
        <v>20</v>
      </c>
      <c r="V12" s="278">
        <v>21</v>
      </c>
      <c r="W12" s="279">
        <v>22</v>
      </c>
      <c r="X12" s="278">
        <v>23</v>
      </c>
      <c r="Y12" s="279">
        <v>24</v>
      </c>
    </row>
    <row r="13" spans="1:25" ht="15.75" x14ac:dyDescent="0.2">
      <c r="A13" s="280">
        <v>1</v>
      </c>
      <c r="B13" s="281">
        <v>702.54807325271884</v>
      </c>
      <c r="C13" s="281">
        <v>687.35417325271885</v>
      </c>
      <c r="D13" s="281">
        <v>712.20111325271887</v>
      </c>
      <c r="E13" s="281">
        <v>703.67420325271883</v>
      </c>
      <c r="F13" s="281">
        <v>681.58465325271879</v>
      </c>
      <c r="G13" s="281">
        <v>733.85403325271886</v>
      </c>
      <c r="H13" s="281">
        <v>734.11228325271884</v>
      </c>
      <c r="I13" s="281">
        <v>735.60280325271879</v>
      </c>
      <c r="J13" s="281">
        <v>712.95496325271881</v>
      </c>
      <c r="K13" s="281">
        <v>711.70462325271887</v>
      </c>
      <c r="L13" s="281">
        <v>783.22069325271877</v>
      </c>
      <c r="M13" s="281">
        <v>784.95969325271881</v>
      </c>
      <c r="N13" s="281">
        <v>771.87799325271885</v>
      </c>
      <c r="O13" s="281">
        <v>785.71573325271879</v>
      </c>
      <c r="P13" s="281">
        <v>819.70590325271883</v>
      </c>
      <c r="Q13" s="281">
        <v>872.10568325271879</v>
      </c>
      <c r="R13" s="281">
        <v>907.17974325271882</v>
      </c>
      <c r="S13" s="281">
        <v>937.51960325271887</v>
      </c>
      <c r="T13" s="281">
        <v>975.58738325271884</v>
      </c>
      <c r="U13" s="281">
        <v>939.51411325271886</v>
      </c>
      <c r="V13" s="281">
        <v>879.47246325271885</v>
      </c>
      <c r="W13" s="281">
        <v>802.33349325271888</v>
      </c>
      <c r="X13" s="281">
        <v>735.34781325271888</v>
      </c>
      <c r="Y13" s="281">
        <v>737.74731325271887</v>
      </c>
    </row>
    <row r="14" spans="1:25" ht="15.75" x14ac:dyDescent="0.2">
      <c r="A14" s="280">
        <v>2</v>
      </c>
      <c r="B14" s="281">
        <v>726.75582325271887</v>
      </c>
      <c r="C14" s="281">
        <v>727.14713325271885</v>
      </c>
      <c r="D14" s="281">
        <v>727.30544325271887</v>
      </c>
      <c r="E14" s="281">
        <v>745.01639325271879</v>
      </c>
      <c r="F14" s="281">
        <v>746.69032325271883</v>
      </c>
      <c r="G14" s="281">
        <v>834.38110325271884</v>
      </c>
      <c r="H14" s="281">
        <v>871.7888132527188</v>
      </c>
      <c r="I14" s="281">
        <v>944.85150325271877</v>
      </c>
      <c r="J14" s="281">
        <v>1020.2848332527188</v>
      </c>
      <c r="K14" s="281">
        <v>1015.5834132527189</v>
      </c>
      <c r="L14" s="281">
        <v>999.41740325271883</v>
      </c>
      <c r="M14" s="281">
        <v>1011.8064232527188</v>
      </c>
      <c r="N14" s="281">
        <v>990.31075325271877</v>
      </c>
      <c r="O14" s="281">
        <v>1003.2633132527188</v>
      </c>
      <c r="P14" s="281">
        <v>1026.7373232527189</v>
      </c>
      <c r="Q14" s="281">
        <v>1042.2521832527189</v>
      </c>
      <c r="R14" s="281">
        <v>1061.8816332527188</v>
      </c>
      <c r="S14" s="281">
        <v>1062.6325332527188</v>
      </c>
      <c r="T14" s="281">
        <v>1043.3301332527187</v>
      </c>
      <c r="U14" s="281">
        <v>929.17911325271882</v>
      </c>
      <c r="V14" s="281">
        <v>864.48529325271886</v>
      </c>
      <c r="W14" s="281">
        <v>801.01980325271882</v>
      </c>
      <c r="X14" s="281">
        <v>787.40380325271883</v>
      </c>
      <c r="Y14" s="281">
        <v>740.54940325271878</v>
      </c>
    </row>
    <row r="15" spans="1:25" ht="15.75" x14ac:dyDescent="0.2">
      <c r="A15" s="280">
        <v>3</v>
      </c>
      <c r="B15" s="281">
        <v>726.93464325271884</v>
      </c>
      <c r="C15" s="281">
        <v>727.28683325271879</v>
      </c>
      <c r="D15" s="281">
        <v>727.64927325271879</v>
      </c>
      <c r="E15" s="281">
        <v>728.0868132527188</v>
      </c>
      <c r="F15" s="281">
        <v>766.19133325271878</v>
      </c>
      <c r="G15" s="281">
        <v>822.42270325271886</v>
      </c>
      <c r="H15" s="281">
        <v>891.79857325271882</v>
      </c>
      <c r="I15" s="281">
        <v>965.89099325271877</v>
      </c>
      <c r="J15" s="281">
        <v>1034.7973632527189</v>
      </c>
      <c r="K15" s="281">
        <v>1025.8329932527188</v>
      </c>
      <c r="L15" s="281">
        <v>1015.7421432527188</v>
      </c>
      <c r="M15" s="281">
        <v>1014.9293632527189</v>
      </c>
      <c r="N15" s="281">
        <v>987.62113325271878</v>
      </c>
      <c r="O15" s="281">
        <v>1020.2050332527189</v>
      </c>
      <c r="P15" s="281">
        <v>1044.4075432527188</v>
      </c>
      <c r="Q15" s="281">
        <v>1060.4044532527189</v>
      </c>
      <c r="R15" s="281">
        <v>1081.6610032527187</v>
      </c>
      <c r="S15" s="281">
        <v>1020.1255232527188</v>
      </c>
      <c r="T15" s="281">
        <v>1000.3745432527188</v>
      </c>
      <c r="U15" s="281">
        <v>924.38327325271882</v>
      </c>
      <c r="V15" s="281">
        <v>865.92149325271885</v>
      </c>
      <c r="W15" s="281">
        <v>814.23078325271888</v>
      </c>
      <c r="X15" s="281">
        <v>780.1610632527188</v>
      </c>
      <c r="Y15" s="281">
        <v>726.70007325271888</v>
      </c>
    </row>
    <row r="16" spans="1:25" ht="15.75" x14ac:dyDescent="0.2">
      <c r="A16" s="280">
        <v>4</v>
      </c>
      <c r="B16" s="281">
        <v>726.67190325271883</v>
      </c>
      <c r="C16" s="281">
        <v>724.74527325271879</v>
      </c>
      <c r="D16" s="281">
        <v>725.34958325271884</v>
      </c>
      <c r="E16" s="281">
        <v>725.59725325271882</v>
      </c>
      <c r="F16" s="281">
        <v>758.36470325271887</v>
      </c>
      <c r="G16" s="281">
        <v>777.18779325271885</v>
      </c>
      <c r="H16" s="281">
        <v>799.5901432527188</v>
      </c>
      <c r="I16" s="281">
        <v>831.26267325271886</v>
      </c>
      <c r="J16" s="281">
        <v>846.0035532527188</v>
      </c>
      <c r="K16" s="281">
        <v>886.10396325271881</v>
      </c>
      <c r="L16" s="281">
        <v>878.53770325271887</v>
      </c>
      <c r="M16" s="281">
        <v>885.85783325271882</v>
      </c>
      <c r="N16" s="281">
        <v>873.93959325271885</v>
      </c>
      <c r="O16" s="281">
        <v>878.56765325271886</v>
      </c>
      <c r="P16" s="281">
        <v>911.27637325271883</v>
      </c>
      <c r="Q16" s="281">
        <v>955.09533325271877</v>
      </c>
      <c r="R16" s="281">
        <v>989.46039325271886</v>
      </c>
      <c r="S16" s="281">
        <v>984.20305325271886</v>
      </c>
      <c r="T16" s="281">
        <v>974.15787325271879</v>
      </c>
      <c r="U16" s="281">
        <v>928.46560325271878</v>
      </c>
      <c r="V16" s="281">
        <v>878.69543325271877</v>
      </c>
      <c r="W16" s="281">
        <v>796.80377325271877</v>
      </c>
      <c r="X16" s="281">
        <v>773.80665325271877</v>
      </c>
      <c r="Y16" s="281">
        <v>743.27669325271881</v>
      </c>
    </row>
    <row r="17" spans="1:33" ht="15.75" x14ac:dyDescent="0.2">
      <c r="A17" s="280">
        <v>5</v>
      </c>
      <c r="B17" s="281">
        <v>734.89638325271881</v>
      </c>
      <c r="C17" s="281">
        <v>727.11881325271884</v>
      </c>
      <c r="D17" s="281">
        <v>724.86226325271878</v>
      </c>
      <c r="E17" s="281">
        <v>725.12752325271879</v>
      </c>
      <c r="F17" s="281">
        <v>768.63071325271881</v>
      </c>
      <c r="G17" s="281">
        <v>819.7203232527188</v>
      </c>
      <c r="H17" s="281">
        <v>861.03032325271886</v>
      </c>
      <c r="I17" s="281">
        <v>912.98385325271886</v>
      </c>
      <c r="J17" s="281">
        <v>968.32324325271884</v>
      </c>
      <c r="K17" s="281">
        <v>971.71642325271887</v>
      </c>
      <c r="L17" s="281">
        <v>964.99542325271887</v>
      </c>
      <c r="M17" s="281">
        <v>967.55027325271885</v>
      </c>
      <c r="N17" s="281">
        <v>948.7771032527188</v>
      </c>
      <c r="O17" s="281">
        <v>953.62527325271878</v>
      </c>
      <c r="P17" s="281">
        <v>978.60775325271879</v>
      </c>
      <c r="Q17" s="281">
        <v>991.4712232527188</v>
      </c>
      <c r="R17" s="281">
        <v>1005.9160832527189</v>
      </c>
      <c r="S17" s="281">
        <v>1007.2292632527189</v>
      </c>
      <c r="T17" s="281">
        <v>985.58740325271879</v>
      </c>
      <c r="U17" s="281">
        <v>930.58961325271878</v>
      </c>
      <c r="V17" s="281">
        <v>879.34975325271887</v>
      </c>
      <c r="W17" s="281">
        <v>838.20724325271885</v>
      </c>
      <c r="X17" s="281">
        <v>784.26417325271882</v>
      </c>
      <c r="Y17" s="281">
        <v>767.75781325271885</v>
      </c>
    </row>
    <row r="18" spans="1:33" ht="15.75" x14ac:dyDescent="0.2">
      <c r="A18" s="280">
        <v>6</v>
      </c>
      <c r="B18" s="281">
        <v>725.21459325271883</v>
      </c>
      <c r="C18" s="281">
        <v>725.44682325271879</v>
      </c>
      <c r="D18" s="281">
        <v>711.0711432527188</v>
      </c>
      <c r="E18" s="281">
        <v>725.80241325271879</v>
      </c>
      <c r="F18" s="281">
        <v>753.69654325271881</v>
      </c>
      <c r="G18" s="281">
        <v>792.98463325271882</v>
      </c>
      <c r="H18" s="281">
        <v>824.51408325271882</v>
      </c>
      <c r="I18" s="281">
        <v>868.37476325271882</v>
      </c>
      <c r="J18" s="281">
        <v>967.24472325271881</v>
      </c>
      <c r="K18" s="281">
        <v>980.02288325271877</v>
      </c>
      <c r="L18" s="281">
        <v>973.40168325271884</v>
      </c>
      <c r="M18" s="281">
        <v>948.51408325271882</v>
      </c>
      <c r="N18" s="281">
        <v>922.80622325271884</v>
      </c>
      <c r="O18" s="281">
        <v>956.57696325271877</v>
      </c>
      <c r="P18" s="281">
        <v>983.64291325271881</v>
      </c>
      <c r="Q18" s="281">
        <v>990.4726632527188</v>
      </c>
      <c r="R18" s="281">
        <v>986.58668325271879</v>
      </c>
      <c r="S18" s="281">
        <v>975.03172325271885</v>
      </c>
      <c r="T18" s="281">
        <v>965.68105325271881</v>
      </c>
      <c r="U18" s="281">
        <v>915.36150325271888</v>
      </c>
      <c r="V18" s="281">
        <v>885.56987325271882</v>
      </c>
      <c r="W18" s="281">
        <v>841.03009325271887</v>
      </c>
      <c r="X18" s="281">
        <v>784.76054325271878</v>
      </c>
      <c r="Y18" s="281">
        <v>778.42570325271879</v>
      </c>
    </row>
    <row r="19" spans="1:33" ht="15.75" x14ac:dyDescent="0.2">
      <c r="A19" s="280">
        <v>7</v>
      </c>
      <c r="B19" s="281">
        <v>801.92182325271881</v>
      </c>
      <c r="C19" s="281">
        <v>785.01357325271886</v>
      </c>
      <c r="D19" s="281">
        <v>775.31270325271885</v>
      </c>
      <c r="E19" s="281">
        <v>773.18951325271883</v>
      </c>
      <c r="F19" s="281">
        <v>777.74507325271884</v>
      </c>
      <c r="G19" s="281">
        <v>806.21913325271885</v>
      </c>
      <c r="H19" s="281">
        <v>851.16819325271888</v>
      </c>
      <c r="I19" s="281">
        <v>900.86536325271879</v>
      </c>
      <c r="J19" s="281">
        <v>942.78820325271886</v>
      </c>
      <c r="K19" s="281">
        <v>996.07908325271887</v>
      </c>
      <c r="L19" s="281">
        <v>999.47939325271886</v>
      </c>
      <c r="M19" s="281">
        <v>997.41035325271878</v>
      </c>
      <c r="N19" s="281">
        <v>991.22723325271886</v>
      </c>
      <c r="O19" s="281">
        <v>990.67639325271887</v>
      </c>
      <c r="P19" s="281">
        <v>1012.3741232527188</v>
      </c>
      <c r="Q19" s="281">
        <v>1047.6862432527189</v>
      </c>
      <c r="R19" s="281">
        <v>1070.0093932527188</v>
      </c>
      <c r="S19" s="281">
        <v>1098.0689432527188</v>
      </c>
      <c r="T19" s="281">
        <v>1087.5729032527188</v>
      </c>
      <c r="U19" s="281">
        <v>1038.1622632527187</v>
      </c>
      <c r="V19" s="281">
        <v>965.9720332527188</v>
      </c>
      <c r="W19" s="281">
        <v>877.99168325271887</v>
      </c>
      <c r="X19" s="281">
        <v>852.4894132527188</v>
      </c>
      <c r="Y19" s="281">
        <v>779.96477325271883</v>
      </c>
    </row>
    <row r="20" spans="1:33" ht="15.75" x14ac:dyDescent="0.2">
      <c r="A20" s="280">
        <v>8</v>
      </c>
      <c r="B20" s="281">
        <v>777.39596325271884</v>
      </c>
      <c r="C20" s="281">
        <v>775.68555325271882</v>
      </c>
      <c r="D20" s="281">
        <v>723.74536325271879</v>
      </c>
      <c r="E20" s="281">
        <v>724.01077325271888</v>
      </c>
      <c r="F20" s="281">
        <v>744.52456325271885</v>
      </c>
      <c r="G20" s="281">
        <v>779.90250325271882</v>
      </c>
      <c r="H20" s="281">
        <v>805.15397325271886</v>
      </c>
      <c r="I20" s="281">
        <v>839.78063325271887</v>
      </c>
      <c r="J20" s="281">
        <v>858.64613325271887</v>
      </c>
      <c r="K20" s="281">
        <v>932.50395325271882</v>
      </c>
      <c r="L20" s="281">
        <v>942.61499325271882</v>
      </c>
      <c r="M20" s="281">
        <v>931.09503325271885</v>
      </c>
      <c r="N20" s="281">
        <v>938.70219325271887</v>
      </c>
      <c r="O20" s="281">
        <v>944.87444325271883</v>
      </c>
      <c r="P20" s="281">
        <v>979.18111325271877</v>
      </c>
      <c r="Q20" s="281">
        <v>1026.0160832527188</v>
      </c>
      <c r="R20" s="281">
        <v>1046.3280832527189</v>
      </c>
      <c r="S20" s="281">
        <v>1110.4648932527189</v>
      </c>
      <c r="T20" s="281">
        <v>1094.4077932527189</v>
      </c>
      <c r="U20" s="281">
        <v>1036.0215532527188</v>
      </c>
      <c r="V20" s="281">
        <v>941.16428325271886</v>
      </c>
      <c r="W20" s="281">
        <v>889.73103325271882</v>
      </c>
      <c r="X20" s="281">
        <v>847.77337325271878</v>
      </c>
      <c r="Y20" s="281">
        <v>782.69882325271885</v>
      </c>
    </row>
    <row r="21" spans="1:33" ht="15.75" x14ac:dyDescent="0.2">
      <c r="A21" s="280">
        <v>9</v>
      </c>
      <c r="B21" s="281">
        <v>782.01093325271881</v>
      </c>
      <c r="C21" s="281">
        <v>774.09152325271884</v>
      </c>
      <c r="D21" s="281">
        <v>722.02686325271884</v>
      </c>
      <c r="E21" s="281">
        <v>726.16223325271881</v>
      </c>
      <c r="F21" s="281">
        <v>774.9189432527188</v>
      </c>
      <c r="G21" s="281">
        <v>845.00136325271887</v>
      </c>
      <c r="H21" s="281">
        <v>904.11875325271888</v>
      </c>
      <c r="I21" s="281">
        <v>999.16112325271888</v>
      </c>
      <c r="J21" s="281">
        <v>1030.8637432527189</v>
      </c>
      <c r="K21" s="281">
        <v>1031.9083932527187</v>
      </c>
      <c r="L21" s="281">
        <v>1011.9870032527189</v>
      </c>
      <c r="M21" s="281">
        <v>1005.9884832527189</v>
      </c>
      <c r="N21" s="281">
        <v>1005.9670532527189</v>
      </c>
      <c r="O21" s="281">
        <v>1009.4939532527188</v>
      </c>
      <c r="P21" s="281">
        <v>1033.2395432527189</v>
      </c>
      <c r="Q21" s="281">
        <v>1051.6413232527188</v>
      </c>
      <c r="R21" s="281">
        <v>1081.7719132527188</v>
      </c>
      <c r="S21" s="281">
        <v>1051.1768132527188</v>
      </c>
      <c r="T21" s="281">
        <v>1017.5960232527189</v>
      </c>
      <c r="U21" s="281">
        <v>967.80275325271884</v>
      </c>
      <c r="V21" s="281">
        <v>905.05396325271886</v>
      </c>
      <c r="W21" s="281">
        <v>817.20027325271883</v>
      </c>
      <c r="X21" s="281">
        <v>787.66896325271887</v>
      </c>
      <c r="Y21" s="281">
        <v>753.57079325271877</v>
      </c>
    </row>
    <row r="22" spans="1:33" ht="15.75" x14ac:dyDescent="0.2">
      <c r="A22" s="280">
        <v>10</v>
      </c>
      <c r="B22" s="281">
        <v>724.85679325271883</v>
      </c>
      <c r="C22" s="281">
        <v>688.60675325271882</v>
      </c>
      <c r="D22" s="281">
        <v>644.15794325271884</v>
      </c>
      <c r="E22" s="281">
        <v>659.32716325271883</v>
      </c>
      <c r="F22" s="281">
        <v>725.37785325271886</v>
      </c>
      <c r="G22" s="281">
        <v>794.38548325271881</v>
      </c>
      <c r="H22" s="281">
        <v>875.64456325271885</v>
      </c>
      <c r="I22" s="281">
        <v>980.08521325271886</v>
      </c>
      <c r="J22" s="281">
        <v>1073.9389232527187</v>
      </c>
      <c r="K22" s="281">
        <v>1080.5507832527189</v>
      </c>
      <c r="L22" s="281">
        <v>1084.4235432527189</v>
      </c>
      <c r="M22" s="281">
        <v>1098.9412532527188</v>
      </c>
      <c r="N22" s="281">
        <v>1093.6546632527188</v>
      </c>
      <c r="O22" s="281">
        <v>1107.3711932527187</v>
      </c>
      <c r="P22" s="281">
        <v>1131.4418832527188</v>
      </c>
      <c r="Q22" s="281">
        <v>1161.7644032527189</v>
      </c>
      <c r="R22" s="281">
        <v>1163.6830432527188</v>
      </c>
      <c r="S22" s="281">
        <v>1085.3818532527189</v>
      </c>
      <c r="T22" s="281">
        <v>1034.3928732527188</v>
      </c>
      <c r="U22" s="281">
        <v>998.57163325271881</v>
      </c>
      <c r="V22" s="281">
        <v>947.68767325271881</v>
      </c>
      <c r="W22" s="281">
        <v>829.27619325271883</v>
      </c>
      <c r="X22" s="281">
        <v>787.68298325271883</v>
      </c>
      <c r="Y22" s="281">
        <v>729.1883532527188</v>
      </c>
    </row>
    <row r="23" spans="1:33" ht="15.75" x14ac:dyDescent="0.2">
      <c r="A23" s="280">
        <v>11</v>
      </c>
      <c r="B23" s="281">
        <v>742.39408325271881</v>
      </c>
      <c r="C23" s="281">
        <v>725.40626325271887</v>
      </c>
      <c r="D23" s="281">
        <v>719.61590325271879</v>
      </c>
      <c r="E23" s="281">
        <v>724.36659325271887</v>
      </c>
      <c r="F23" s="281">
        <v>747.49913325271882</v>
      </c>
      <c r="G23" s="281">
        <v>838.52874325271887</v>
      </c>
      <c r="H23" s="281">
        <v>896.9179532527188</v>
      </c>
      <c r="I23" s="281">
        <v>1008.2907832527188</v>
      </c>
      <c r="J23" s="281">
        <v>1098.4400032527187</v>
      </c>
      <c r="K23" s="281">
        <v>1065.2381032527189</v>
      </c>
      <c r="L23" s="281">
        <v>1026.4920032527189</v>
      </c>
      <c r="M23" s="281">
        <v>1024.9707132527187</v>
      </c>
      <c r="N23" s="281">
        <v>1038.9124832527189</v>
      </c>
      <c r="O23" s="281">
        <v>1046.6370432527187</v>
      </c>
      <c r="P23" s="281">
        <v>1090.7008332527189</v>
      </c>
      <c r="Q23" s="281">
        <v>1120.4467432527188</v>
      </c>
      <c r="R23" s="281">
        <v>1128.0955232527187</v>
      </c>
      <c r="S23" s="281">
        <v>1032.0171332527188</v>
      </c>
      <c r="T23" s="281">
        <v>991.07760325271886</v>
      </c>
      <c r="U23" s="281">
        <v>1007.5416932527188</v>
      </c>
      <c r="V23" s="281">
        <v>951.23105325271888</v>
      </c>
      <c r="W23" s="281">
        <v>889.4007532527188</v>
      </c>
      <c r="X23" s="281">
        <v>820.28956325271884</v>
      </c>
      <c r="Y23" s="281">
        <v>764.30863325271878</v>
      </c>
    </row>
    <row r="24" spans="1:33" ht="15.75" x14ac:dyDescent="0.2">
      <c r="A24" s="280">
        <v>12</v>
      </c>
      <c r="B24" s="281">
        <v>724.03267325271884</v>
      </c>
      <c r="C24" s="281">
        <v>716.70693325271884</v>
      </c>
      <c r="D24" s="281">
        <v>583.37646325271885</v>
      </c>
      <c r="E24" s="281">
        <v>661.12732325271884</v>
      </c>
      <c r="F24" s="281">
        <v>722.44548325271887</v>
      </c>
      <c r="G24" s="281">
        <v>797.90376325271882</v>
      </c>
      <c r="H24" s="281">
        <v>898.03131325271886</v>
      </c>
      <c r="I24" s="281">
        <v>1010.4455632527188</v>
      </c>
      <c r="J24" s="281">
        <v>1080.1367032527189</v>
      </c>
      <c r="K24" s="281">
        <v>1081.9157732527187</v>
      </c>
      <c r="L24" s="281">
        <v>1088.9045732527188</v>
      </c>
      <c r="M24" s="281">
        <v>1090.8002932527188</v>
      </c>
      <c r="N24" s="281">
        <v>1071.5400732527189</v>
      </c>
      <c r="O24" s="281">
        <v>1088.8534432527188</v>
      </c>
      <c r="P24" s="281">
        <v>1124.9323832527189</v>
      </c>
      <c r="Q24" s="281">
        <v>1146.5142932527187</v>
      </c>
      <c r="R24" s="281">
        <v>1158.2806132527189</v>
      </c>
      <c r="S24" s="281">
        <v>1093.3632232527189</v>
      </c>
      <c r="T24" s="281">
        <v>1076.6224832527189</v>
      </c>
      <c r="U24" s="281">
        <v>1028.2226932527187</v>
      </c>
      <c r="V24" s="281">
        <v>976.46569325271878</v>
      </c>
      <c r="W24" s="281">
        <v>932.57254325271879</v>
      </c>
      <c r="X24" s="281">
        <v>836.97308325271888</v>
      </c>
      <c r="Y24" s="281">
        <v>771.05591325271882</v>
      </c>
    </row>
    <row r="25" spans="1:33" ht="15.75" x14ac:dyDescent="0.2">
      <c r="A25" s="280">
        <v>13</v>
      </c>
      <c r="B25" s="281">
        <v>777.67393325271883</v>
      </c>
      <c r="C25" s="281">
        <v>772.17236325271881</v>
      </c>
      <c r="D25" s="281">
        <v>730.36646325271886</v>
      </c>
      <c r="E25" s="281">
        <v>741.63744325271887</v>
      </c>
      <c r="F25" s="281">
        <v>788.66155325271882</v>
      </c>
      <c r="G25" s="281">
        <v>866.43256325271886</v>
      </c>
      <c r="H25" s="281">
        <v>961.68782325271877</v>
      </c>
      <c r="I25" s="281">
        <v>1054.9633732527188</v>
      </c>
      <c r="J25" s="281">
        <v>1090.6580332527187</v>
      </c>
      <c r="K25" s="281">
        <v>1092.1612932527189</v>
      </c>
      <c r="L25" s="281">
        <v>1079.1746132527189</v>
      </c>
      <c r="M25" s="281">
        <v>1076.2196732527188</v>
      </c>
      <c r="N25" s="281">
        <v>1070.9191932527187</v>
      </c>
      <c r="O25" s="281">
        <v>1068.7293532527187</v>
      </c>
      <c r="P25" s="281">
        <v>1101.6926032527188</v>
      </c>
      <c r="Q25" s="281">
        <v>1115.0924732527187</v>
      </c>
      <c r="R25" s="281">
        <v>1134.9126732527188</v>
      </c>
      <c r="S25" s="281">
        <v>1061.8801432527189</v>
      </c>
      <c r="T25" s="281">
        <v>1033.3792432527189</v>
      </c>
      <c r="U25" s="281">
        <v>1015.2903732527188</v>
      </c>
      <c r="V25" s="281">
        <v>969.48628325271886</v>
      </c>
      <c r="W25" s="281">
        <v>904.43391325271887</v>
      </c>
      <c r="X25" s="281">
        <v>833.18597325271878</v>
      </c>
      <c r="Y25" s="281">
        <v>786.81073325271882</v>
      </c>
    </row>
    <row r="26" spans="1:33" ht="15.75" x14ac:dyDescent="0.2">
      <c r="A26" s="280">
        <v>14</v>
      </c>
      <c r="B26" s="281">
        <v>786.6325632527188</v>
      </c>
      <c r="C26" s="281">
        <v>786.37658325271877</v>
      </c>
      <c r="D26" s="281">
        <v>728.50812325271886</v>
      </c>
      <c r="E26" s="281">
        <v>719.70788325271883</v>
      </c>
      <c r="F26" s="281">
        <v>773.29482325271886</v>
      </c>
      <c r="G26" s="281">
        <v>806.24687325271884</v>
      </c>
      <c r="H26" s="281">
        <v>860.25200325271885</v>
      </c>
      <c r="I26" s="281">
        <v>954.53707325271887</v>
      </c>
      <c r="J26" s="281">
        <v>996.70984325271877</v>
      </c>
      <c r="K26" s="281">
        <v>1014.6104632527188</v>
      </c>
      <c r="L26" s="281">
        <v>1012.7451232527188</v>
      </c>
      <c r="M26" s="281">
        <v>1008.6867732527188</v>
      </c>
      <c r="N26" s="281">
        <v>1004.6506332527189</v>
      </c>
      <c r="O26" s="281">
        <v>1012.3362432527189</v>
      </c>
      <c r="P26" s="281">
        <v>1041.8256732527188</v>
      </c>
      <c r="Q26" s="281">
        <v>1053.0348732527189</v>
      </c>
      <c r="R26" s="281">
        <v>1062.7999832527189</v>
      </c>
      <c r="S26" s="281">
        <v>1063.9337932527187</v>
      </c>
      <c r="T26" s="281">
        <v>982.44356325271883</v>
      </c>
      <c r="U26" s="281">
        <v>954.20435325271887</v>
      </c>
      <c r="V26" s="281">
        <v>926.40577325271886</v>
      </c>
      <c r="W26" s="281">
        <v>892.20111325271887</v>
      </c>
      <c r="X26" s="281">
        <v>838.82025325271877</v>
      </c>
      <c r="Y26" s="281">
        <v>773.81505325271883</v>
      </c>
    </row>
    <row r="27" spans="1:33" ht="15.75" x14ac:dyDescent="0.2">
      <c r="A27" s="280">
        <v>15</v>
      </c>
      <c r="B27" s="281">
        <v>788.58309325271887</v>
      </c>
      <c r="C27" s="281">
        <v>777.03812325271883</v>
      </c>
      <c r="D27" s="281">
        <v>726.09638325271885</v>
      </c>
      <c r="E27" s="281">
        <v>722.69367325271878</v>
      </c>
      <c r="F27" s="281">
        <v>776.99181325271877</v>
      </c>
      <c r="G27" s="281">
        <v>794.66369325271887</v>
      </c>
      <c r="H27" s="281">
        <v>833.53674325271879</v>
      </c>
      <c r="I27" s="281">
        <v>869.32202325271885</v>
      </c>
      <c r="J27" s="281">
        <v>941.13767325271886</v>
      </c>
      <c r="K27" s="281">
        <v>956.96165325271886</v>
      </c>
      <c r="L27" s="281">
        <v>978.52156325271881</v>
      </c>
      <c r="M27" s="281">
        <v>984.38452325271885</v>
      </c>
      <c r="N27" s="281">
        <v>986.00401325271878</v>
      </c>
      <c r="O27" s="281">
        <v>992.33258325271879</v>
      </c>
      <c r="P27" s="281">
        <v>1033.0434232527189</v>
      </c>
      <c r="Q27" s="281">
        <v>1046.4532632527189</v>
      </c>
      <c r="R27" s="281">
        <v>1127.7426432527188</v>
      </c>
      <c r="S27" s="281">
        <v>1105.8268232527189</v>
      </c>
      <c r="T27" s="281">
        <v>1093.2787832527188</v>
      </c>
      <c r="U27" s="281">
        <v>1052.8969332527188</v>
      </c>
      <c r="V27" s="281">
        <v>979.90467325271879</v>
      </c>
      <c r="W27" s="281">
        <v>938.23640325271879</v>
      </c>
      <c r="X27" s="281">
        <v>871.65895325271879</v>
      </c>
      <c r="Y27" s="281">
        <v>803.33106325271888</v>
      </c>
    </row>
    <row r="28" spans="1:33" ht="15.75" x14ac:dyDescent="0.2">
      <c r="A28" s="280">
        <v>16</v>
      </c>
      <c r="B28" s="281">
        <v>781.11739325271878</v>
      </c>
      <c r="C28" s="281">
        <v>776.70915325271881</v>
      </c>
      <c r="D28" s="281">
        <v>728.73181325271878</v>
      </c>
      <c r="E28" s="281">
        <v>749.69189325271884</v>
      </c>
      <c r="F28" s="281">
        <v>785.41272325271882</v>
      </c>
      <c r="G28" s="281">
        <v>733.24592325271885</v>
      </c>
      <c r="H28" s="281">
        <v>636.53315325271888</v>
      </c>
      <c r="I28" s="281">
        <v>546.38282325271882</v>
      </c>
      <c r="J28" s="281">
        <v>477.7857932527188</v>
      </c>
      <c r="K28" s="281">
        <v>209.7154932527188</v>
      </c>
      <c r="L28" s="281">
        <v>208.98968325271881</v>
      </c>
      <c r="M28" s="281">
        <v>409.7593632527188</v>
      </c>
      <c r="N28" s="281">
        <v>419.52105325271884</v>
      </c>
      <c r="O28" s="281">
        <v>1041.0762432527188</v>
      </c>
      <c r="P28" s="281">
        <v>404.63660325271883</v>
      </c>
      <c r="Q28" s="281">
        <v>403.46330325271884</v>
      </c>
      <c r="R28" s="281">
        <v>392.02186325271884</v>
      </c>
      <c r="S28" s="281">
        <v>394.58228325271881</v>
      </c>
      <c r="T28" s="281">
        <v>1061.4141932527189</v>
      </c>
      <c r="U28" s="281">
        <v>438.05067325271881</v>
      </c>
      <c r="V28" s="281">
        <v>574.17757325271884</v>
      </c>
      <c r="W28" s="281">
        <v>64.550853252718795</v>
      </c>
      <c r="X28" s="281">
        <v>41.127993252718802</v>
      </c>
      <c r="Y28" s="281">
        <v>688.58925325271878</v>
      </c>
    </row>
    <row r="29" spans="1:33" ht="15.75" x14ac:dyDescent="0.2">
      <c r="A29" s="280">
        <v>17</v>
      </c>
      <c r="B29" s="281">
        <v>743.98204325271888</v>
      </c>
      <c r="C29" s="281">
        <v>727.52472325271879</v>
      </c>
      <c r="D29" s="281">
        <v>721.03476325271879</v>
      </c>
      <c r="E29" s="281">
        <v>721.63530325271881</v>
      </c>
      <c r="F29" s="281">
        <v>773.67189325271886</v>
      </c>
      <c r="G29" s="281">
        <v>791.00107325271881</v>
      </c>
      <c r="H29" s="281">
        <v>875.32387325271884</v>
      </c>
      <c r="I29" s="281">
        <v>944.32272325271879</v>
      </c>
      <c r="J29" s="281">
        <v>1001.8913632527189</v>
      </c>
      <c r="K29" s="281">
        <v>989.67595325271884</v>
      </c>
      <c r="L29" s="281">
        <v>979.75520325271884</v>
      </c>
      <c r="M29" s="281">
        <v>983.0236832527188</v>
      </c>
      <c r="N29" s="281">
        <v>993.97323325271884</v>
      </c>
      <c r="O29" s="281">
        <v>1001.6989332527188</v>
      </c>
      <c r="P29" s="281">
        <v>1033.5739632527188</v>
      </c>
      <c r="Q29" s="281">
        <v>1046.6964832527187</v>
      </c>
      <c r="R29" s="281">
        <v>1042.9043332527187</v>
      </c>
      <c r="S29" s="281">
        <v>1042.0481932527189</v>
      </c>
      <c r="T29" s="281">
        <v>1007.9399032527189</v>
      </c>
      <c r="U29" s="281">
        <v>977.86749325271887</v>
      </c>
      <c r="V29" s="281">
        <v>930.67456325271883</v>
      </c>
      <c r="W29" s="281">
        <v>630.80223325271879</v>
      </c>
      <c r="X29" s="281">
        <v>722.38501325271886</v>
      </c>
      <c r="Y29" s="281">
        <v>769.37601325271885</v>
      </c>
      <c r="AG29" s="282"/>
    </row>
    <row r="30" spans="1:33" ht="15.75" x14ac:dyDescent="0.2">
      <c r="A30" s="280">
        <v>18</v>
      </c>
      <c r="B30" s="281">
        <v>764.87911325271887</v>
      </c>
      <c r="C30" s="281">
        <v>711.50430325271884</v>
      </c>
      <c r="D30" s="281">
        <v>718.49009325271879</v>
      </c>
      <c r="E30" s="281">
        <v>717.02727325271883</v>
      </c>
      <c r="F30" s="281">
        <v>772.11464325271879</v>
      </c>
      <c r="G30" s="281">
        <v>660.53241325271881</v>
      </c>
      <c r="H30" s="281">
        <v>641.6095532527188</v>
      </c>
      <c r="I30" s="281">
        <v>966.9538432527188</v>
      </c>
      <c r="J30" s="281">
        <v>1024.9661632527188</v>
      </c>
      <c r="K30" s="281">
        <v>1044.1012732527188</v>
      </c>
      <c r="L30" s="281">
        <v>598.3481132527188</v>
      </c>
      <c r="M30" s="281">
        <v>592.05481325271887</v>
      </c>
      <c r="N30" s="281">
        <v>1025.7946932527188</v>
      </c>
      <c r="O30" s="281">
        <v>1036.3478032527189</v>
      </c>
      <c r="P30" s="281">
        <v>1065.1636932527188</v>
      </c>
      <c r="Q30" s="281">
        <v>1074.2272732527188</v>
      </c>
      <c r="R30" s="281">
        <v>1060.9888932527188</v>
      </c>
      <c r="S30" s="281">
        <v>1037.0257732527189</v>
      </c>
      <c r="T30" s="281">
        <v>1012.1193032527189</v>
      </c>
      <c r="U30" s="281">
        <v>991.33005325271881</v>
      </c>
      <c r="V30" s="281">
        <v>599.11010325271877</v>
      </c>
      <c r="W30" s="281">
        <v>616.17460325271884</v>
      </c>
      <c r="X30" s="281">
        <v>440.97605325271883</v>
      </c>
      <c r="Y30" s="281">
        <v>773.66626325271886</v>
      </c>
    </row>
    <row r="31" spans="1:33" ht="15.75" x14ac:dyDescent="0.2">
      <c r="A31" s="280">
        <v>19</v>
      </c>
      <c r="B31" s="281">
        <v>755.53765325271877</v>
      </c>
      <c r="C31" s="281">
        <v>722.55980325271878</v>
      </c>
      <c r="D31" s="281">
        <v>716.45223325271877</v>
      </c>
      <c r="E31" s="281">
        <v>720.97382325271883</v>
      </c>
      <c r="F31" s="281">
        <v>774.2187932527188</v>
      </c>
      <c r="G31" s="281">
        <v>782.73141325271888</v>
      </c>
      <c r="H31" s="281">
        <v>734.04911325271883</v>
      </c>
      <c r="I31" s="281">
        <v>640.51592325271884</v>
      </c>
      <c r="J31" s="281">
        <v>979.87970325271885</v>
      </c>
      <c r="K31" s="281">
        <v>985.48999325271882</v>
      </c>
      <c r="L31" s="281">
        <v>613.02617325271888</v>
      </c>
      <c r="M31" s="281">
        <v>989.02889325271883</v>
      </c>
      <c r="N31" s="281">
        <v>972.0435832527188</v>
      </c>
      <c r="O31" s="281">
        <v>982.78362325271883</v>
      </c>
      <c r="P31" s="281">
        <v>1013.8829232527188</v>
      </c>
      <c r="Q31" s="281">
        <v>1034.0300232527188</v>
      </c>
      <c r="R31" s="281">
        <v>1041.8529732527188</v>
      </c>
      <c r="S31" s="281">
        <v>1035.5620232527187</v>
      </c>
      <c r="T31" s="281">
        <v>982.07225325271884</v>
      </c>
      <c r="U31" s="281">
        <v>964.13413325271881</v>
      </c>
      <c r="V31" s="281">
        <v>595.4889632527188</v>
      </c>
      <c r="W31" s="281">
        <v>613.13920325271886</v>
      </c>
      <c r="X31" s="281">
        <v>684.82728325271887</v>
      </c>
      <c r="Y31" s="281">
        <v>771.82509325271883</v>
      </c>
    </row>
    <row r="32" spans="1:33" ht="15.75" x14ac:dyDescent="0.2">
      <c r="A32" s="280">
        <v>20</v>
      </c>
      <c r="B32" s="281">
        <v>774.38043325271883</v>
      </c>
      <c r="C32" s="281">
        <v>787.34236325271877</v>
      </c>
      <c r="D32" s="281">
        <v>768.48166325271882</v>
      </c>
      <c r="E32" s="281">
        <v>770.00935325271882</v>
      </c>
      <c r="F32" s="281">
        <v>825.31893325271881</v>
      </c>
      <c r="G32" s="281">
        <v>965.68723325271878</v>
      </c>
      <c r="H32" s="281">
        <v>1095.0322032527188</v>
      </c>
      <c r="I32" s="281">
        <v>1245.6527432527189</v>
      </c>
      <c r="J32" s="281">
        <v>1286.2421432527187</v>
      </c>
      <c r="K32" s="281">
        <v>1309.0116932527187</v>
      </c>
      <c r="L32" s="281">
        <v>1278.5249832527188</v>
      </c>
      <c r="M32" s="281">
        <v>1279.5525932527189</v>
      </c>
      <c r="N32" s="281">
        <v>1265.0842632527188</v>
      </c>
      <c r="O32" s="281">
        <v>1277.9879432527189</v>
      </c>
      <c r="P32" s="281">
        <v>1298.0978932527189</v>
      </c>
      <c r="Q32" s="281">
        <v>1252.4230232527188</v>
      </c>
      <c r="R32" s="281">
        <v>1253.9349132527188</v>
      </c>
      <c r="S32" s="281">
        <v>1223.3919932527187</v>
      </c>
      <c r="T32" s="281">
        <v>1247.9284232527189</v>
      </c>
      <c r="U32" s="281">
        <v>1182.0367132527188</v>
      </c>
      <c r="V32" s="281">
        <v>1122.4540032527188</v>
      </c>
      <c r="W32" s="281">
        <v>1084.5895032527187</v>
      </c>
      <c r="X32" s="281">
        <v>935.86330325271888</v>
      </c>
      <c r="Y32" s="281">
        <v>883.75951325271888</v>
      </c>
    </row>
    <row r="33" spans="1:25" ht="15.75" x14ac:dyDescent="0.2">
      <c r="A33" s="280">
        <v>21</v>
      </c>
      <c r="B33" s="281">
        <v>761.35863325271885</v>
      </c>
      <c r="C33" s="281">
        <v>779.40435325271881</v>
      </c>
      <c r="D33" s="281">
        <v>778.74272325271886</v>
      </c>
      <c r="E33" s="281">
        <v>723.92633325271879</v>
      </c>
      <c r="F33" s="281">
        <v>773.06652325271887</v>
      </c>
      <c r="G33" s="281">
        <v>782.05868325271888</v>
      </c>
      <c r="H33" s="281">
        <v>851.07314325271886</v>
      </c>
      <c r="I33" s="281">
        <v>891.29997325271881</v>
      </c>
      <c r="J33" s="281">
        <v>962.10880325271887</v>
      </c>
      <c r="K33" s="281">
        <v>1002.7898932527188</v>
      </c>
      <c r="L33" s="281">
        <v>1045.9862432527189</v>
      </c>
      <c r="M33" s="281">
        <v>1011.2942932527188</v>
      </c>
      <c r="N33" s="281">
        <v>1047.6002332527189</v>
      </c>
      <c r="O33" s="281">
        <v>1013.3501532527188</v>
      </c>
      <c r="P33" s="281">
        <v>1026.0027432527188</v>
      </c>
      <c r="Q33" s="281">
        <v>1081.6174032527188</v>
      </c>
      <c r="R33" s="281">
        <v>1131.9008432527189</v>
      </c>
      <c r="S33" s="281">
        <v>1125.5036732527187</v>
      </c>
      <c r="T33" s="281">
        <v>1110.9973432527188</v>
      </c>
      <c r="U33" s="281">
        <v>1098.0074232527188</v>
      </c>
      <c r="V33" s="281">
        <v>1010.0252932527188</v>
      </c>
      <c r="W33" s="281">
        <v>940.92985325271877</v>
      </c>
      <c r="X33" s="281">
        <v>841.74700325271886</v>
      </c>
      <c r="Y33" s="281">
        <v>779.27962325271881</v>
      </c>
    </row>
    <row r="34" spans="1:25" ht="15.75" x14ac:dyDescent="0.2">
      <c r="A34" s="280">
        <v>22</v>
      </c>
      <c r="B34" s="281">
        <v>757.77667325271887</v>
      </c>
      <c r="C34" s="281">
        <v>731.28524325271883</v>
      </c>
      <c r="D34" s="281">
        <v>723.06811325271883</v>
      </c>
      <c r="E34" s="281">
        <v>722.20326325271878</v>
      </c>
      <c r="F34" s="281">
        <v>725.02787325271879</v>
      </c>
      <c r="G34" s="281">
        <v>781.78010325271885</v>
      </c>
      <c r="H34" s="281">
        <v>853.29839325271882</v>
      </c>
      <c r="I34" s="281">
        <v>882.10727325271887</v>
      </c>
      <c r="J34" s="281">
        <v>976.76083325271884</v>
      </c>
      <c r="K34" s="281">
        <v>1012.1596332527188</v>
      </c>
      <c r="L34" s="281">
        <v>1043.2181732527188</v>
      </c>
      <c r="M34" s="281">
        <v>1044.0107032527187</v>
      </c>
      <c r="N34" s="281">
        <v>1047.0371232527189</v>
      </c>
      <c r="O34" s="281">
        <v>1054.9719432527188</v>
      </c>
      <c r="P34" s="281">
        <v>1080.4163632527188</v>
      </c>
      <c r="Q34" s="281">
        <v>1059.2856032527188</v>
      </c>
      <c r="R34" s="281">
        <v>1133.2689432527188</v>
      </c>
      <c r="S34" s="281">
        <v>1152.5112232527188</v>
      </c>
      <c r="T34" s="281">
        <v>1096.1818932527187</v>
      </c>
      <c r="U34" s="281">
        <v>1081.7423032527188</v>
      </c>
      <c r="V34" s="281">
        <v>1069.3308032527189</v>
      </c>
      <c r="W34" s="281">
        <v>910.62462325271883</v>
      </c>
      <c r="X34" s="281">
        <v>857.26088325271883</v>
      </c>
      <c r="Y34" s="281">
        <v>797.39879325271886</v>
      </c>
    </row>
    <row r="35" spans="1:25" ht="15.75" x14ac:dyDescent="0.2">
      <c r="A35" s="280">
        <v>23</v>
      </c>
      <c r="B35" s="281">
        <v>750.10399325271885</v>
      </c>
      <c r="C35" s="281">
        <v>724.34309325271886</v>
      </c>
      <c r="D35" s="281">
        <v>723.27205325271882</v>
      </c>
      <c r="E35" s="281">
        <v>717.97590325271881</v>
      </c>
      <c r="F35" s="281">
        <v>734.32179325271886</v>
      </c>
      <c r="G35" s="281">
        <v>824.54134325271878</v>
      </c>
      <c r="H35" s="281">
        <v>908.35411325271878</v>
      </c>
      <c r="I35" s="281">
        <v>1009.4097932527188</v>
      </c>
      <c r="J35" s="281">
        <v>1034.1547032527187</v>
      </c>
      <c r="K35" s="281">
        <v>990.15175325271878</v>
      </c>
      <c r="L35" s="281">
        <v>964.71484325271888</v>
      </c>
      <c r="M35" s="281">
        <v>932.7258632527188</v>
      </c>
      <c r="N35" s="281">
        <v>928.76092325271884</v>
      </c>
      <c r="O35" s="281">
        <v>959.43478325271883</v>
      </c>
      <c r="P35" s="281">
        <v>1000.3146032527188</v>
      </c>
      <c r="Q35" s="281">
        <v>1011.2784532527188</v>
      </c>
      <c r="R35" s="281">
        <v>1014.4419732527189</v>
      </c>
      <c r="S35" s="281">
        <v>1015.6659532527189</v>
      </c>
      <c r="T35" s="281">
        <v>951.85388325271879</v>
      </c>
      <c r="U35" s="281">
        <v>935.12397325271877</v>
      </c>
      <c r="V35" s="281">
        <v>893.50052325271884</v>
      </c>
      <c r="W35" s="281">
        <v>832.07066325271887</v>
      </c>
      <c r="X35" s="281">
        <v>771.85764325271884</v>
      </c>
      <c r="Y35" s="281">
        <v>724.69256325271886</v>
      </c>
    </row>
    <row r="36" spans="1:25" ht="15.75" x14ac:dyDescent="0.2">
      <c r="A36" s="280">
        <v>24</v>
      </c>
      <c r="B36" s="281">
        <v>715.34305325271885</v>
      </c>
      <c r="C36" s="281">
        <v>717.96103325271883</v>
      </c>
      <c r="D36" s="281">
        <v>715.04249325271883</v>
      </c>
      <c r="E36" s="281">
        <v>715.70306325271883</v>
      </c>
      <c r="F36" s="281">
        <v>733.77666325271878</v>
      </c>
      <c r="G36" s="281">
        <v>831.1555732527188</v>
      </c>
      <c r="H36" s="281">
        <v>877.3992232527188</v>
      </c>
      <c r="I36" s="281">
        <v>994.01785325271885</v>
      </c>
      <c r="J36" s="281">
        <v>1016.7402132527188</v>
      </c>
      <c r="K36" s="281">
        <v>1010.6534232527189</v>
      </c>
      <c r="L36" s="281">
        <v>934.10217325271879</v>
      </c>
      <c r="M36" s="281">
        <v>932.30258325271882</v>
      </c>
      <c r="N36" s="281">
        <v>926.91836325271879</v>
      </c>
      <c r="O36" s="281">
        <v>979.31048325271888</v>
      </c>
      <c r="P36" s="281">
        <v>1017.6644132527189</v>
      </c>
      <c r="Q36" s="281">
        <v>1033.0543732527187</v>
      </c>
      <c r="R36" s="281">
        <v>1032.8120532527189</v>
      </c>
      <c r="S36" s="281">
        <v>942.33463325271885</v>
      </c>
      <c r="T36" s="281">
        <v>762.97270325271882</v>
      </c>
      <c r="U36" s="281">
        <v>753.99081325271879</v>
      </c>
      <c r="V36" s="281">
        <v>763.45742325271885</v>
      </c>
      <c r="W36" s="281">
        <v>763.22092325271888</v>
      </c>
      <c r="X36" s="281">
        <v>735.9452432527188</v>
      </c>
      <c r="Y36" s="281">
        <v>724.07158325271882</v>
      </c>
    </row>
    <row r="37" spans="1:25" ht="15.75" x14ac:dyDescent="0.2">
      <c r="A37" s="280">
        <v>25</v>
      </c>
      <c r="B37" s="281">
        <v>724.24042325271887</v>
      </c>
      <c r="C37" s="281">
        <v>723.12940325271882</v>
      </c>
      <c r="D37" s="281">
        <v>716.28252325271887</v>
      </c>
      <c r="E37" s="281">
        <v>717.53695325271883</v>
      </c>
      <c r="F37" s="281">
        <v>743.14083325271883</v>
      </c>
      <c r="G37" s="281">
        <v>788.23163325271878</v>
      </c>
      <c r="H37" s="281">
        <v>839.65718325271882</v>
      </c>
      <c r="I37" s="281">
        <v>941.18016325271878</v>
      </c>
      <c r="J37" s="281">
        <v>974.52703325271887</v>
      </c>
      <c r="K37" s="281">
        <v>970.57099325271884</v>
      </c>
      <c r="L37" s="281">
        <v>956.17126325271886</v>
      </c>
      <c r="M37" s="281">
        <v>956.02069325271884</v>
      </c>
      <c r="N37" s="281">
        <v>908.55228325271878</v>
      </c>
      <c r="O37" s="281">
        <v>957.36002325271886</v>
      </c>
      <c r="P37" s="281">
        <v>976.46120325271886</v>
      </c>
      <c r="Q37" s="281">
        <v>986.15412325271882</v>
      </c>
      <c r="R37" s="281">
        <v>988.14728325271881</v>
      </c>
      <c r="S37" s="281">
        <v>971.27297325271877</v>
      </c>
      <c r="T37" s="281">
        <v>899.37080325271882</v>
      </c>
      <c r="U37" s="281">
        <v>801.81196325271878</v>
      </c>
      <c r="V37" s="281">
        <v>783.83959325271883</v>
      </c>
      <c r="W37" s="281">
        <v>771.31107325271887</v>
      </c>
      <c r="X37" s="281">
        <v>733.2120832527188</v>
      </c>
      <c r="Y37" s="281">
        <v>724.12579325271884</v>
      </c>
    </row>
    <row r="38" spans="1:25" ht="15.75" x14ac:dyDescent="0.2">
      <c r="A38" s="280">
        <v>26</v>
      </c>
      <c r="B38" s="281">
        <v>724.95014325271882</v>
      </c>
      <c r="C38" s="281">
        <v>724.80416325271881</v>
      </c>
      <c r="D38" s="281">
        <v>719.05689325271885</v>
      </c>
      <c r="E38" s="281">
        <v>724.26570325271882</v>
      </c>
      <c r="F38" s="281">
        <v>749.79036325271886</v>
      </c>
      <c r="G38" s="281">
        <v>788.2072632527188</v>
      </c>
      <c r="H38" s="281">
        <v>853.71189325271882</v>
      </c>
      <c r="I38" s="281">
        <v>923.11034325271885</v>
      </c>
      <c r="J38" s="281">
        <v>921.16077325271885</v>
      </c>
      <c r="K38" s="281">
        <v>918.74647325271883</v>
      </c>
      <c r="L38" s="281">
        <v>917.09421325271887</v>
      </c>
      <c r="M38" s="281">
        <v>941.28209325271882</v>
      </c>
      <c r="N38" s="281">
        <v>928.17798325271883</v>
      </c>
      <c r="O38" s="281">
        <v>944.65044325271879</v>
      </c>
      <c r="P38" s="281">
        <v>968.91519325271884</v>
      </c>
      <c r="Q38" s="281">
        <v>970.23526325271882</v>
      </c>
      <c r="R38" s="281">
        <v>971.38603325271879</v>
      </c>
      <c r="S38" s="281">
        <v>940.88489325271883</v>
      </c>
      <c r="T38" s="281">
        <v>896.43068325271884</v>
      </c>
      <c r="U38" s="281">
        <v>813.37550325271877</v>
      </c>
      <c r="V38" s="281">
        <v>783.92096325271882</v>
      </c>
      <c r="W38" s="281">
        <v>773.60565325271887</v>
      </c>
      <c r="X38" s="281">
        <v>745.53901325271886</v>
      </c>
      <c r="Y38" s="281">
        <v>731.03464325271887</v>
      </c>
    </row>
    <row r="39" spans="1:25" ht="15.75" x14ac:dyDescent="0.2">
      <c r="A39" s="280">
        <v>27</v>
      </c>
      <c r="B39" s="281">
        <v>721.3601832527188</v>
      </c>
      <c r="C39" s="281">
        <v>719.76768325271883</v>
      </c>
      <c r="D39" s="281">
        <v>686.60488325271888</v>
      </c>
      <c r="E39" s="281">
        <v>703.9071032527188</v>
      </c>
      <c r="F39" s="281">
        <v>731.67371325271881</v>
      </c>
      <c r="G39" s="281">
        <v>774.10558325271882</v>
      </c>
      <c r="H39" s="281">
        <v>822.28109325271885</v>
      </c>
      <c r="I39" s="281">
        <v>896.68042325271881</v>
      </c>
      <c r="J39" s="281">
        <v>898.9925232527188</v>
      </c>
      <c r="K39" s="281">
        <v>893.41918325271888</v>
      </c>
      <c r="L39" s="281">
        <v>889.53859325271878</v>
      </c>
      <c r="M39" s="281">
        <v>950.28205325271881</v>
      </c>
      <c r="N39" s="281">
        <v>928.5049932527188</v>
      </c>
      <c r="O39" s="281">
        <v>944.57985325271886</v>
      </c>
      <c r="P39" s="281">
        <v>975.38189325271878</v>
      </c>
      <c r="Q39" s="281">
        <v>986.92605325271882</v>
      </c>
      <c r="R39" s="281">
        <v>988.79648325271887</v>
      </c>
      <c r="S39" s="281">
        <v>928.25237325271883</v>
      </c>
      <c r="T39" s="281">
        <v>891.93336325271878</v>
      </c>
      <c r="U39" s="281">
        <v>818.47654325271878</v>
      </c>
      <c r="V39" s="281">
        <v>814.49138325271883</v>
      </c>
      <c r="W39" s="281">
        <v>824.85457325271886</v>
      </c>
      <c r="X39" s="281">
        <v>785.38060325271886</v>
      </c>
      <c r="Y39" s="281">
        <v>760.22914325271881</v>
      </c>
    </row>
    <row r="40" spans="1:25" ht="15.75" x14ac:dyDescent="0.2">
      <c r="A40" s="280">
        <v>28</v>
      </c>
      <c r="B40" s="281">
        <v>754.94840325271878</v>
      </c>
      <c r="C40" s="281">
        <v>732.19317325271879</v>
      </c>
      <c r="D40" s="281">
        <v>721.49802325271878</v>
      </c>
      <c r="E40" s="281">
        <v>719.77439325271882</v>
      </c>
      <c r="F40" s="281">
        <v>720.27890325271881</v>
      </c>
      <c r="G40" s="281">
        <v>734.3941332527188</v>
      </c>
      <c r="H40" s="281">
        <v>854.11275325271879</v>
      </c>
      <c r="I40" s="281">
        <v>910.07218325271879</v>
      </c>
      <c r="J40" s="281">
        <v>972.62372325271883</v>
      </c>
      <c r="K40" s="281">
        <v>1028.5061632527188</v>
      </c>
      <c r="L40" s="281">
        <v>997.41964325271886</v>
      </c>
      <c r="M40" s="281">
        <v>1013.5619532527188</v>
      </c>
      <c r="N40" s="281">
        <v>981.68725325271885</v>
      </c>
      <c r="O40" s="281">
        <v>1008.8694432527188</v>
      </c>
      <c r="P40" s="281">
        <v>1056.0692432527189</v>
      </c>
      <c r="Q40" s="281">
        <v>1000.0269032527189</v>
      </c>
      <c r="R40" s="281">
        <v>1018.3496832527188</v>
      </c>
      <c r="S40" s="281">
        <v>958.81523325271883</v>
      </c>
      <c r="T40" s="281">
        <v>950.99481325271881</v>
      </c>
      <c r="U40" s="281">
        <v>878.8471232527188</v>
      </c>
      <c r="V40" s="281">
        <v>858.5659632527188</v>
      </c>
      <c r="W40" s="281">
        <v>873.29418325271888</v>
      </c>
      <c r="X40" s="281">
        <v>776.10098325271883</v>
      </c>
      <c r="Y40" s="281">
        <v>731.59957325271887</v>
      </c>
    </row>
    <row r="41" spans="1:25" ht="15.75" x14ac:dyDescent="0.2">
      <c r="A41" s="280">
        <v>29</v>
      </c>
      <c r="B41" s="281">
        <v>773.45612325271884</v>
      </c>
      <c r="C41" s="281">
        <v>721.96430325271888</v>
      </c>
      <c r="D41" s="281">
        <v>719.35950325271881</v>
      </c>
      <c r="E41" s="281">
        <v>696.99158325271878</v>
      </c>
      <c r="F41" s="281">
        <v>695.43619325271879</v>
      </c>
      <c r="G41" s="281">
        <v>754.1585432527188</v>
      </c>
      <c r="H41" s="281">
        <v>780.72331325271887</v>
      </c>
      <c r="I41" s="281">
        <v>789.06697325271887</v>
      </c>
      <c r="J41" s="281">
        <v>839.62489325271883</v>
      </c>
      <c r="K41" s="281">
        <v>877.3896332527188</v>
      </c>
      <c r="L41" s="281">
        <v>885.1497632527188</v>
      </c>
      <c r="M41" s="281">
        <v>894.87933325271888</v>
      </c>
      <c r="N41" s="281">
        <v>884.75590325271878</v>
      </c>
      <c r="O41" s="281">
        <v>898.68671325271885</v>
      </c>
      <c r="P41" s="281">
        <v>931.97109325271879</v>
      </c>
      <c r="Q41" s="281">
        <v>942.71596325271878</v>
      </c>
      <c r="R41" s="281">
        <v>968.03385325271881</v>
      </c>
      <c r="S41" s="281">
        <v>927.04072325271886</v>
      </c>
      <c r="T41" s="281">
        <v>903.48827325271884</v>
      </c>
      <c r="U41" s="281">
        <v>870.05631325271884</v>
      </c>
      <c r="V41" s="281">
        <v>849.25479325271886</v>
      </c>
      <c r="W41" s="281">
        <v>830.28421325271881</v>
      </c>
      <c r="X41" s="281">
        <v>789.79442325271884</v>
      </c>
      <c r="Y41" s="281">
        <v>782.00719325271882</v>
      </c>
    </row>
    <row r="42" spans="1:25" ht="15.75" x14ac:dyDescent="0.2">
      <c r="A42" s="280">
        <v>30</v>
      </c>
      <c r="B42" s="281">
        <v>739.79360325271887</v>
      </c>
      <c r="C42" s="281">
        <v>727.7258632527188</v>
      </c>
      <c r="D42" s="281">
        <v>722.74112325271881</v>
      </c>
      <c r="E42" s="281">
        <v>726.57515325271879</v>
      </c>
      <c r="F42" s="281">
        <v>763.27308325271883</v>
      </c>
      <c r="G42" s="281">
        <v>833.11030325271884</v>
      </c>
      <c r="H42" s="281">
        <v>900.97346325271883</v>
      </c>
      <c r="I42" s="281">
        <v>942.06762325271882</v>
      </c>
      <c r="J42" s="281">
        <v>958.63613325271888</v>
      </c>
      <c r="K42" s="281">
        <v>949.30938325271882</v>
      </c>
      <c r="L42" s="281">
        <v>936.57650325271879</v>
      </c>
      <c r="M42" s="281">
        <v>954.40613325271886</v>
      </c>
      <c r="N42" s="281">
        <v>937.45404325271886</v>
      </c>
      <c r="O42" s="281">
        <v>942.23794325271888</v>
      </c>
      <c r="P42" s="281">
        <v>972.17168325271882</v>
      </c>
      <c r="Q42" s="281">
        <v>997.52421325271882</v>
      </c>
      <c r="R42" s="281">
        <v>999.45721325271882</v>
      </c>
      <c r="S42" s="281">
        <v>912.07228325271888</v>
      </c>
      <c r="T42" s="281">
        <v>897.41852325271884</v>
      </c>
      <c r="U42" s="281">
        <v>878.30705325271879</v>
      </c>
      <c r="V42" s="281">
        <v>851.18920325271881</v>
      </c>
      <c r="W42" s="281">
        <v>818.88205325271883</v>
      </c>
      <c r="X42" s="281">
        <v>791.07271325271881</v>
      </c>
      <c r="Y42" s="281">
        <v>765.63181325271887</v>
      </c>
    </row>
    <row r="43" spans="1:25" ht="15" customHeight="1" x14ac:dyDescent="0.2">
      <c r="A43" s="280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</row>
    <row r="44" spans="1:25" ht="9.75" customHeight="1" x14ac:dyDescent="0.2">
      <c r="A44" s="283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</row>
    <row r="45" spans="1:25" ht="15.75" x14ac:dyDescent="0.25">
      <c r="A45" s="285" t="s">
        <v>69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6">
        <f>[3]Расчет!$F$64*1000</f>
        <v>399935.02697232296</v>
      </c>
      <c r="O45" s="286"/>
      <c r="P45" s="287"/>
      <c r="Q45" s="287"/>
      <c r="R45" s="287"/>
      <c r="S45" s="287"/>
      <c r="T45" s="287"/>
      <c r="U45" s="287"/>
      <c r="V45" s="287"/>
      <c r="W45" s="287"/>
      <c r="X45" s="287"/>
      <c r="Y45" s="287"/>
    </row>
    <row r="46" spans="1:25" ht="15.75" x14ac:dyDescent="0.25">
      <c r="A46" s="287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</row>
    <row r="47" spans="1:25" ht="15.75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90"/>
      <c r="K47" s="291" t="s">
        <v>10</v>
      </c>
      <c r="L47" s="291"/>
      <c r="M47" s="291"/>
      <c r="N47" s="291"/>
      <c r="O47" s="287"/>
      <c r="P47" s="287"/>
      <c r="Q47" s="287"/>
      <c r="R47" s="287"/>
      <c r="S47" s="287"/>
      <c r="T47" s="287"/>
      <c r="U47" s="292"/>
      <c r="V47" s="292"/>
      <c r="W47" s="292"/>
      <c r="X47" s="292"/>
      <c r="Y47" s="292"/>
    </row>
    <row r="48" spans="1:25" ht="15.75" x14ac:dyDescent="0.25">
      <c r="A48" s="293"/>
      <c r="B48" s="294"/>
      <c r="C48" s="294"/>
      <c r="D48" s="294"/>
      <c r="E48" s="294"/>
      <c r="F48" s="294"/>
      <c r="G48" s="294"/>
      <c r="H48" s="294"/>
      <c r="I48" s="294"/>
      <c r="J48" s="295"/>
      <c r="K48" s="296" t="s">
        <v>70</v>
      </c>
      <c r="L48" s="296"/>
      <c r="M48" s="296" t="s">
        <v>11</v>
      </c>
      <c r="N48" s="296"/>
      <c r="O48" s="287"/>
      <c r="P48" s="287"/>
      <c r="Q48" s="287"/>
      <c r="R48" s="292"/>
      <c r="S48" s="292"/>
      <c r="T48" s="292"/>
      <c r="U48" s="292"/>
      <c r="V48" s="292"/>
      <c r="W48" s="292"/>
      <c r="X48" s="292"/>
      <c r="Y48" s="292"/>
    </row>
    <row r="49" spans="1:25" ht="15.75" x14ac:dyDescent="0.25">
      <c r="A49" s="297" t="s">
        <v>71</v>
      </c>
      <c r="B49" s="298"/>
      <c r="C49" s="298"/>
      <c r="D49" s="298"/>
      <c r="E49" s="298"/>
      <c r="F49" s="298"/>
      <c r="G49" s="298"/>
      <c r="H49" s="298"/>
      <c r="I49" s="298"/>
      <c r="J49" s="299"/>
      <c r="K49" s="300">
        <f>[3]Расчет!$F$58*1000</f>
        <v>1779.19</v>
      </c>
      <c r="L49" s="300"/>
      <c r="M49" s="300">
        <f>[3]Расчет!$F$57*1000</f>
        <v>1931.76</v>
      </c>
      <c r="N49" s="300"/>
      <c r="O49" s="287"/>
      <c r="P49" s="287"/>
      <c r="Q49" s="287"/>
      <c r="R49" s="292"/>
      <c r="S49" s="292"/>
      <c r="T49" s="292"/>
      <c r="U49" s="292"/>
      <c r="V49" s="292"/>
      <c r="W49" s="292"/>
      <c r="X49" s="292"/>
      <c r="Y49" s="292"/>
    </row>
    <row r="50" spans="1:25" ht="50.25" customHeight="1" x14ac:dyDescent="0.25">
      <c r="A50" s="297" t="s">
        <v>62</v>
      </c>
      <c r="B50" s="298"/>
      <c r="C50" s="298"/>
      <c r="D50" s="298"/>
      <c r="E50" s="298"/>
      <c r="F50" s="298"/>
      <c r="G50" s="298"/>
      <c r="H50" s="298"/>
      <c r="I50" s="298"/>
      <c r="J50" s="299"/>
      <c r="K50" s="305">
        <v>25.36614799250383</v>
      </c>
      <c r="L50" s="306"/>
      <c r="M50" s="305">
        <v>25.36614799250383</v>
      </c>
      <c r="N50" s="306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</row>
    <row r="51" spans="1:25" ht="15" x14ac:dyDescent="0.25">
      <c r="A51" s="301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</row>
  </sheetData>
  <mergeCells count="21">
    <mergeCell ref="A49:J49"/>
    <mergeCell ref="K49:L49"/>
    <mergeCell ref="M49:N49"/>
    <mergeCell ref="A50:J50"/>
    <mergeCell ref="K50:L50"/>
    <mergeCell ref="M50:N50"/>
    <mergeCell ref="A10:Y10"/>
    <mergeCell ref="A11:A12"/>
    <mergeCell ref="B11:Y11"/>
    <mergeCell ref="A45:M45"/>
    <mergeCell ref="N45:O45"/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H62" sqref="H62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43" t="s">
        <v>55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43.5" customHeight="1" x14ac:dyDescent="0.25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10" ht="26.25" customHeight="1" thickBot="1" x14ac:dyDescent="0.3">
      <c r="A3" s="244" t="s">
        <v>56</v>
      </c>
      <c r="B3" s="244"/>
      <c r="C3" s="244"/>
      <c r="D3" s="139"/>
      <c r="E3" s="139"/>
      <c r="F3" s="139"/>
      <c r="G3" s="139"/>
      <c r="H3" s="139"/>
      <c r="I3" s="139"/>
      <c r="J3" s="139"/>
    </row>
    <row r="4" spans="1:10" ht="27.75" customHeight="1" thickBot="1" x14ac:dyDescent="0.3">
      <c r="A4" s="245" t="s">
        <v>57</v>
      </c>
      <c r="B4" s="246"/>
      <c r="C4" s="246"/>
      <c r="D4" s="246"/>
      <c r="E4" s="246"/>
      <c r="F4" s="246"/>
      <c r="G4" s="246"/>
      <c r="H4" s="247"/>
      <c r="I4" s="140" t="s">
        <v>58</v>
      </c>
      <c r="J4" s="141" t="s">
        <v>59</v>
      </c>
    </row>
    <row r="5" spans="1:10" ht="27" customHeight="1" thickBot="1" x14ac:dyDescent="0.3">
      <c r="A5" s="248">
        <f>G3</f>
        <v>0</v>
      </c>
      <c r="B5" s="249"/>
      <c r="C5" s="249"/>
      <c r="D5" s="249"/>
      <c r="E5" s="249"/>
      <c r="F5" s="249"/>
      <c r="G5" s="249"/>
      <c r="H5" s="250"/>
      <c r="I5" s="140">
        <v>2</v>
      </c>
      <c r="J5" s="141">
        <v>3</v>
      </c>
    </row>
    <row r="6" spans="1:10" ht="32.25" customHeight="1" x14ac:dyDescent="0.25">
      <c r="A6" s="251" t="s">
        <v>60</v>
      </c>
      <c r="B6" s="252"/>
      <c r="C6" s="252"/>
      <c r="D6" s="252"/>
      <c r="E6" s="252"/>
      <c r="F6" s="252"/>
      <c r="G6" s="252"/>
      <c r="H6" s="252"/>
      <c r="I6" s="142" t="s">
        <v>17</v>
      </c>
      <c r="J6" s="143">
        <v>1602.2749999999999</v>
      </c>
    </row>
    <row r="7" spans="1:10" ht="34.5" customHeight="1" x14ac:dyDescent="0.25">
      <c r="A7" s="241" t="s">
        <v>61</v>
      </c>
      <c r="B7" s="242"/>
      <c r="C7" s="242"/>
      <c r="D7" s="242"/>
      <c r="E7" s="242"/>
      <c r="F7" s="242"/>
      <c r="G7" s="242"/>
      <c r="H7" s="242"/>
      <c r="I7" s="144" t="s">
        <v>17</v>
      </c>
      <c r="J7" s="143">
        <f>J6-J8</f>
        <v>1576.8891797361489</v>
      </c>
    </row>
    <row r="8" spans="1:10" ht="90" customHeight="1" thickBot="1" x14ac:dyDescent="0.3">
      <c r="A8" s="256" t="s">
        <v>62</v>
      </c>
      <c r="B8" s="257"/>
      <c r="C8" s="257"/>
      <c r="D8" s="257"/>
      <c r="E8" s="257"/>
      <c r="F8" s="257"/>
      <c r="G8" s="257"/>
      <c r="H8" s="258"/>
      <c r="I8" s="145" t="s">
        <v>17</v>
      </c>
      <c r="J8" s="146">
        <f>'5 ЦК'!D26+'5 ЦК'!D27</f>
        <v>25.385820263850935</v>
      </c>
    </row>
    <row r="9" spans="1:10" x14ac:dyDescent="0.25">
      <c r="A9" s="147"/>
      <c r="B9" s="148"/>
      <c r="C9" s="148"/>
      <c r="D9" s="148"/>
      <c r="E9" s="148"/>
      <c r="F9" s="148"/>
      <c r="G9" s="148"/>
      <c r="H9" s="148"/>
      <c r="I9" s="149"/>
      <c r="J9" s="149"/>
    </row>
    <row r="11" spans="1:10" hidden="1" x14ac:dyDescent="0.25">
      <c r="A11" s="259" t="s">
        <v>63</v>
      </c>
      <c r="B11" s="259"/>
      <c r="C11" s="259"/>
      <c r="D11" s="259"/>
      <c r="E11" s="259"/>
      <c r="F11" s="259"/>
      <c r="G11" s="259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253"/>
      <c r="B16" s="253"/>
      <c r="C16" s="253"/>
      <c r="D16" s="253"/>
      <c r="E16" s="150"/>
      <c r="F16" s="5"/>
      <c r="G16" s="5"/>
      <c r="H16" s="5"/>
      <c r="I16" s="5"/>
      <c r="J16" s="5"/>
    </row>
    <row r="17" spans="1:10" s="6" customFormat="1" ht="18" hidden="1" customHeight="1" x14ac:dyDescent="0.2">
      <c r="A17" s="260"/>
      <c r="B17" s="260"/>
      <c r="C17" s="260"/>
      <c r="D17" s="260"/>
      <c r="E17" s="260"/>
      <c r="F17" s="5"/>
      <c r="G17" s="5"/>
      <c r="H17" s="5"/>
      <c r="I17" s="261"/>
      <c r="J17" s="261"/>
    </row>
    <row r="18" spans="1:10" s="6" customFormat="1" hidden="1" x14ac:dyDescent="0.25">
      <c r="A18" s="35"/>
      <c r="B18" s="36"/>
      <c r="C18" s="37"/>
      <c r="D18" s="58"/>
    </row>
    <row r="19" spans="1:10" s="6" customFormat="1" hidden="1" x14ac:dyDescent="0.25">
      <c r="A19" s="35"/>
      <c r="B19" s="36"/>
      <c r="C19" s="37"/>
      <c r="D19" s="58"/>
    </row>
    <row r="20" spans="1:10" s="6" customFormat="1" hidden="1" x14ac:dyDescent="0.25">
      <c r="A20" s="35"/>
      <c r="B20" s="36"/>
      <c r="C20" s="37"/>
      <c r="D20" s="58"/>
    </row>
    <row r="21" spans="1:10" s="6" customFormat="1" hidden="1" x14ac:dyDescent="0.25">
      <c r="A21" s="35"/>
      <c r="B21" s="36"/>
      <c r="C21" s="37"/>
      <c r="D21" s="58"/>
    </row>
    <row r="22" spans="1:10" s="6" customFormat="1" hidden="1" x14ac:dyDescent="0.25">
      <c r="A22" s="35"/>
      <c r="B22" s="36"/>
      <c r="C22" s="37"/>
      <c r="D22" s="58"/>
    </row>
    <row r="23" spans="1:10" s="6" customFormat="1" hidden="1" x14ac:dyDescent="0.25">
      <c r="A23" s="35"/>
      <c r="B23" s="36"/>
      <c r="C23" s="37"/>
      <c r="D23" s="58"/>
    </row>
    <row r="24" spans="1:10" s="6" customFormat="1" ht="12.75" hidden="1" x14ac:dyDescent="0.2">
      <c r="A24" s="35"/>
      <c r="B24" s="79"/>
      <c r="C24" s="80"/>
    </row>
    <row r="25" spans="1:10" s="6" customFormat="1" ht="12.75" hidden="1" x14ac:dyDescent="0.2">
      <c r="A25" s="35"/>
      <c r="B25" s="79"/>
      <c r="C25" s="80"/>
    </row>
    <row r="26" spans="1:10" s="6" customFormat="1" ht="12.75" hidden="1" x14ac:dyDescent="0.2">
      <c r="A26" s="35"/>
      <c r="B26" s="79"/>
      <c r="C26" s="80"/>
    </row>
    <row r="27" spans="1:10" s="6" customFormat="1" ht="12.75" hidden="1" x14ac:dyDescent="0.2">
      <c r="A27" s="35"/>
      <c r="B27" s="79"/>
      <c r="C27" s="80"/>
    </row>
    <row r="28" spans="1:10" s="6" customFormat="1" ht="17.25" hidden="1" customHeight="1" x14ac:dyDescent="0.2">
      <c r="A28" s="35"/>
      <c r="B28" s="79"/>
      <c r="C28" s="80"/>
    </row>
    <row r="29" spans="1:10" s="6" customFormat="1" ht="17.25" hidden="1" customHeight="1" x14ac:dyDescent="0.2">
      <c r="A29" s="35"/>
      <c r="B29" s="79"/>
      <c r="C29" s="80"/>
    </row>
    <row r="30" spans="1:10" s="6" customFormat="1" ht="12.75" hidden="1" x14ac:dyDescent="0.2">
      <c r="A30" s="35"/>
      <c r="B30" s="79"/>
      <c r="C30" s="80"/>
    </row>
    <row r="31" spans="1:10" s="6" customFormat="1" ht="12.75" hidden="1" x14ac:dyDescent="0.2">
      <c r="A31" s="35"/>
      <c r="B31" s="79"/>
      <c r="C31" s="80"/>
    </row>
    <row r="32" spans="1:10" s="6" customFormat="1" ht="12.75" hidden="1" x14ac:dyDescent="0.2">
      <c r="A32" s="35"/>
      <c r="B32" s="79"/>
      <c r="C32" s="80"/>
    </row>
    <row r="33" spans="1:10" s="6" customFormat="1" ht="12.75" hidden="1" x14ac:dyDescent="0.2">
      <c r="A33" s="35"/>
      <c r="B33" s="79"/>
      <c r="C33" s="80"/>
    </row>
    <row r="34" spans="1:10" s="6" customFormat="1" ht="12.75" hidden="1" x14ac:dyDescent="0.2">
      <c r="A34" s="35"/>
      <c r="B34" s="79"/>
      <c r="C34" s="80"/>
    </row>
    <row r="35" spans="1:10" s="6" customFormat="1" ht="12.75" hidden="1" x14ac:dyDescent="0.2">
      <c r="A35" s="35"/>
      <c r="B35" s="79"/>
      <c r="C35" s="80"/>
    </row>
    <row r="36" spans="1:10" s="6" customFormat="1" ht="12.75" hidden="1" x14ac:dyDescent="0.2">
      <c r="A36" s="35"/>
      <c r="B36" s="79"/>
      <c r="C36" s="80"/>
    </row>
    <row r="37" spans="1:10" s="6" customFormat="1" ht="12.75" hidden="1" x14ac:dyDescent="0.2">
      <c r="A37" s="35"/>
      <c r="B37" s="79"/>
      <c r="C37" s="80"/>
    </row>
    <row r="38" spans="1:10" s="6" customFormat="1" ht="12.75" hidden="1" x14ac:dyDescent="0.2">
      <c r="A38" s="35"/>
      <c r="B38" s="79"/>
      <c r="C38" s="80"/>
    </row>
    <row r="39" spans="1:10" s="6" customFormat="1" ht="12.75" hidden="1" x14ac:dyDescent="0.2">
      <c r="A39" s="35"/>
      <c r="B39" s="79"/>
      <c r="C39" s="80"/>
    </row>
    <row r="40" spans="1:10" s="6" customFormat="1" ht="12.75" hidden="1" x14ac:dyDescent="0.2">
      <c r="A40" s="35"/>
      <c r="B40" s="79"/>
      <c r="C40" s="80"/>
    </row>
    <row r="41" spans="1:10" s="6" customFormat="1" ht="12.75" hidden="1" x14ac:dyDescent="0.2">
      <c r="A41" s="35"/>
      <c r="B41" s="79"/>
      <c r="C41" s="80"/>
    </row>
    <row r="42" spans="1:10" s="6" customFormat="1" ht="12.75" hidden="1" x14ac:dyDescent="0.2">
      <c r="A42" s="35"/>
      <c r="B42" s="79"/>
      <c r="C42" s="80"/>
    </row>
    <row r="43" spans="1:10" s="6" customFormat="1" hidden="1" x14ac:dyDescent="0.2">
      <c r="A43" s="253"/>
      <c r="B43" s="254"/>
      <c r="C43" s="80"/>
    </row>
    <row r="44" spans="1:10" s="6" customFormat="1" hidden="1" x14ac:dyDescent="0.2">
      <c r="A44" s="253"/>
      <c r="B44" s="254"/>
      <c r="C44" s="80"/>
    </row>
    <row r="47" spans="1:10" ht="15.75" x14ac:dyDescent="0.25">
      <c r="A47" s="151"/>
      <c r="B47" s="151"/>
      <c r="C47" s="151"/>
      <c r="D47" s="151"/>
      <c r="E47" s="151"/>
      <c r="F47" s="151"/>
      <c r="G47" s="151"/>
      <c r="H47" s="151"/>
      <c r="I47" s="151"/>
      <c r="J47" s="151"/>
    </row>
    <row r="48" spans="1:10" ht="15.75" x14ac:dyDescent="0.25">
      <c r="A48" s="151"/>
      <c r="B48" s="151"/>
      <c r="C48" s="151"/>
      <c r="D48" s="151"/>
      <c r="E48" s="151"/>
      <c r="F48" s="151"/>
      <c r="G48" s="151"/>
      <c r="H48" s="151"/>
      <c r="I48" s="255"/>
      <c r="J48" s="255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3 ЦК (СЭС)</vt:lpstr>
      <vt:lpstr>Потери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2015-12-08T03:44:06Z</cp:lastPrinted>
  <dcterms:created xsi:type="dcterms:W3CDTF">2015-12-08T03:34:34Z</dcterms:created>
  <dcterms:modified xsi:type="dcterms:W3CDTF">2016-01-15T06:05:37Z</dcterms:modified>
</cp:coreProperties>
</file>