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955" windowHeight="11310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ЦК'!$A$1:$D$39</definedName>
    <definedName name="_xlnm.Print_Area" localSheetId="2">'5 ЦК'!$A$1:$F$27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D21" i="2" l="1"/>
  <c r="D23" i="2"/>
  <c r="D39" i="2"/>
  <c r="D19" i="2" l="1"/>
  <c r="A5" i="1"/>
  <c r="A4" i="3" s="1"/>
  <c r="D12" i="3"/>
  <c r="E11" i="3"/>
  <c r="E12" i="3" s="1"/>
  <c r="H3" i="3"/>
  <c r="H2" i="3"/>
  <c r="H3" i="2"/>
  <c r="H2" i="2"/>
  <c r="A5" i="2" s="1"/>
  <c r="D26" i="3"/>
  <c r="E38" i="1"/>
  <c r="D38" i="1"/>
  <c r="D19" i="1"/>
  <c r="D15" i="1" s="1"/>
  <c r="E19" i="1"/>
  <c r="E15" i="1" s="1"/>
  <c r="E14" i="1" s="1"/>
  <c r="I14" i="1" s="1"/>
  <c r="F11" i="3" l="1"/>
  <c r="F12" i="3" s="1"/>
  <c r="D37" i="1"/>
  <c r="D33" i="1" s="1"/>
  <c r="D32" i="1" s="1"/>
  <c r="D14" i="1"/>
  <c r="G14" i="1" s="1"/>
  <c r="F19" i="1"/>
  <c r="F15" i="1" s="1"/>
  <c r="D39" i="1"/>
  <c r="D37" i="2" s="1"/>
  <c r="D35" i="2" s="1"/>
  <c r="D31" i="2" s="1"/>
  <c r="D30" i="2" s="1"/>
  <c r="D15" i="2"/>
  <c r="D14" i="2" s="1"/>
  <c r="D25" i="3"/>
  <c r="E25" i="3"/>
  <c r="E21" i="3" s="1"/>
  <c r="E15" i="3" s="1"/>
  <c r="E14" i="3" s="1"/>
  <c r="F14" i="1"/>
  <c r="J14" i="1" s="1"/>
  <c r="F25" i="3"/>
  <c r="E37" i="1" l="1"/>
  <c r="E33" i="1" s="1"/>
  <c r="E32" i="1" s="1"/>
  <c r="G32" i="1" s="1"/>
  <c r="H14" i="1"/>
  <c r="D14" i="3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<sst xmlns="http://schemas.openxmlformats.org/spreadsheetml/2006/main" count="189" uniqueCount="57">
  <si>
    <t>Нерегулируемые цены на электрическую энергию (мощность),</t>
  </si>
  <si>
    <t>на территории Тюменской области, ХМАО и ЯНАО в сентябре 2016 года (прогноз)</t>
  </si>
  <si>
    <t>поставляемую ООО "Сургутэнергосбыт"</t>
  </si>
  <si>
    <t xml:space="preserve">на территории Тюменской области, ХМАО и ЯНАО в августе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</si>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</sst>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4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45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4" fillId="2" borderId="82" xfId="0" applyNumberFormat="1" applyFont="1" applyFill="1" applyBorder="1" applyAlignment="1">
      <alignment horizontal="left" wrapText="1"/>
    </xf>
    <xf numFmtId="49" fontId="4" fillId="2" borderId="83" xfId="0" applyNumberFormat="1" applyFont="1" applyFill="1" applyBorder="1" applyAlignment="1">
      <alignment horizontal="left" wrapText="1"/>
    </xf>
    <xf numFmtId="49" fontId="4" fillId="2" borderId="40" xfId="0" applyNumberFormat="1" applyFont="1" applyFill="1" applyBorder="1" applyAlignment="1">
      <alignment horizontal="left" wrapText="1"/>
    </xf>
    <xf numFmtId="49" fontId="4" fillId="2" borderId="41" xfId="0" applyNumberFormat="1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69" xfId="0" applyNumberFormat="1" applyFont="1" applyFill="1" applyBorder="1" applyAlignment="1">
      <alignment horizontal="left" wrapText="1"/>
    </xf>
    <xf numFmtId="49" fontId="5" fillId="2" borderId="60" xfId="0" applyNumberFormat="1" applyFont="1" applyFill="1" applyBorder="1" applyAlignment="1">
      <alignment horizontal="left" wrapText="1"/>
    </xf>
    <xf numFmtId="49" fontId="5" fillId="2" borderId="84" xfId="0" applyNumberFormat="1" applyFont="1" applyFill="1" applyBorder="1" applyAlignment="1">
      <alignment horizontal="left" wrapText="1"/>
    </xf>
    <xf numFmtId="49" fontId="4" fillId="2" borderId="82" xfId="0" applyNumberFormat="1" applyFont="1" applyFill="1" applyBorder="1" applyAlignment="1">
      <alignment horizontal="left" vertical="center" wrapText="1"/>
    </xf>
    <xf numFmtId="49" fontId="4" fillId="2" borderId="83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4" fillId="2" borderId="69" xfId="0" applyNumberFormat="1" applyFont="1" applyFill="1" applyBorder="1" applyAlignment="1">
      <alignment horizontal="left" vertical="center" wrapText="1"/>
    </xf>
    <xf numFmtId="49" fontId="5" fillId="2" borderId="60" xfId="0" applyNumberFormat="1" applyFont="1" applyFill="1" applyBorder="1" applyAlignment="1">
      <alignment horizontal="left" vertical="center" wrapText="1"/>
    </xf>
    <xf numFmtId="49" fontId="5" fillId="2" borderId="84" xfId="0" applyNumberFormat="1" applyFont="1" applyFill="1" applyBorder="1" applyAlignment="1">
      <alignment horizontal="left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="86" zoomScaleNormal="89" zoomScaleSheetLayoutView="86" workbookViewId="0">
      <selection activeCell="B61" sqref="B61"/>
    </sheetView>
  </sheetViews>
  <sheetFormatPr defaultRowHeight="12.75" outlineLevelRow="1" x14ac:dyDescent="0.2"/>
  <cols>
    <col min="1" max="1" width="8.7109375" style="35" customWidth="1"/>
    <col min="2" max="2" width="50.42578125" style="83" customWidth="1"/>
    <col min="3" max="3" width="13.42578125" style="84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5" width="0" style="6" hidden="1" customWidth="1"/>
    <col min="16" max="16384" width="9.140625" style="6"/>
  </cols>
  <sheetData>
    <row r="1" spans="1:10" ht="6.75" customHeight="1" x14ac:dyDescent="0.25">
      <c r="A1" s="1"/>
      <c r="B1" s="2"/>
      <c r="C1" s="3"/>
      <c r="D1" s="4"/>
      <c r="E1" s="4"/>
      <c r="F1" s="4"/>
      <c r="G1" s="5"/>
    </row>
    <row r="2" spans="1:10" ht="18" x14ac:dyDescent="0.25">
      <c r="A2" s="186" t="s">
        <v>0</v>
      </c>
      <c r="B2" s="186"/>
      <c r="C2" s="186"/>
      <c r="D2" s="186"/>
      <c r="E2" s="186"/>
      <c r="F2" s="186"/>
      <c r="G2" s="5"/>
      <c r="H2" s="6" t="s">
        <v>1</v>
      </c>
    </row>
    <row r="3" spans="1:10" ht="18" x14ac:dyDescent="0.25">
      <c r="A3" s="186" t="s">
        <v>2</v>
      </c>
      <c r="B3" s="186"/>
      <c r="C3" s="186"/>
      <c r="D3" s="186"/>
      <c r="E3" s="186"/>
      <c r="F3" s="186"/>
      <c r="G3" s="5"/>
      <c r="H3" s="6" t="s">
        <v>3</v>
      </c>
    </row>
    <row r="4" spans="1:10" ht="18" x14ac:dyDescent="0.25">
      <c r="A4" s="186" t="s">
        <v>4</v>
      </c>
      <c r="B4" s="186"/>
      <c r="C4" s="186"/>
      <c r="D4" s="186"/>
      <c r="E4" s="186"/>
      <c r="F4" s="186"/>
      <c r="G4" s="5"/>
    </row>
    <row r="5" spans="1:10" ht="9" customHeight="1" x14ac:dyDescent="0.2">
      <c r="A5" s="187" t="str">
        <f>H2</f>
        <v>на территории Тюменской области, ХМАО и ЯНАО в сентябре 2016 года (прогноз)</v>
      </c>
      <c r="B5" s="187"/>
      <c r="C5" s="187"/>
      <c r="D5" s="187"/>
      <c r="E5" s="187"/>
      <c r="F5" s="187"/>
      <c r="G5" s="5"/>
    </row>
    <row r="6" spans="1:10" ht="19.5" customHeight="1" x14ac:dyDescent="0.2">
      <c r="A6" s="187"/>
      <c r="B6" s="187"/>
      <c r="C6" s="187"/>
      <c r="D6" s="187"/>
      <c r="E6" s="187"/>
      <c r="F6" s="187"/>
      <c r="G6" s="5"/>
    </row>
    <row r="7" spans="1:10" ht="16.5" customHeight="1" x14ac:dyDescent="0.2">
      <c r="A7" s="188" t="s">
        <v>5</v>
      </c>
      <c r="B7" s="188"/>
      <c r="C7" s="188"/>
      <c r="D7" s="188"/>
      <c r="E7" s="188"/>
      <c r="F7" s="188"/>
      <c r="G7" s="188"/>
    </row>
    <row r="8" spans="1:10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10" ht="36.75" customHeight="1" thickBot="1" x14ac:dyDescent="0.25">
      <c r="A9" s="189" t="s">
        <v>6</v>
      </c>
      <c r="B9" s="189"/>
      <c r="C9" s="189"/>
      <c r="D9" s="189"/>
      <c r="E9" s="189"/>
      <c r="F9" s="189"/>
      <c r="G9" s="12"/>
      <c r="H9" s="11"/>
      <c r="I9" s="11"/>
    </row>
    <row r="10" spans="1:10" ht="53.25" customHeight="1" x14ac:dyDescent="0.2">
      <c r="A10" s="152" t="s">
        <v>7</v>
      </c>
      <c r="B10" s="154" t="s">
        <v>8</v>
      </c>
      <c r="C10" s="156" t="s">
        <v>9</v>
      </c>
      <c r="D10" s="158" t="s">
        <v>10</v>
      </c>
      <c r="E10" s="177"/>
      <c r="F10" s="159"/>
      <c r="G10" s="11"/>
      <c r="H10" s="11"/>
    </row>
    <row r="11" spans="1:10" ht="14.25" customHeight="1" thickBot="1" x14ac:dyDescent="0.25">
      <c r="A11" s="153"/>
      <c r="B11" s="155"/>
      <c r="C11" s="157"/>
      <c r="D11" s="13" t="s">
        <v>11</v>
      </c>
      <c r="E11" s="13" t="s">
        <v>12</v>
      </c>
      <c r="F11" s="14" t="s">
        <v>13</v>
      </c>
    </row>
    <row r="12" spans="1:10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10" ht="18" customHeight="1" x14ac:dyDescent="0.2">
      <c r="A13" s="19" t="s">
        <v>16</v>
      </c>
      <c r="B13" s="20" t="s">
        <v>17</v>
      </c>
      <c r="C13" s="21" t="s">
        <v>18</v>
      </c>
      <c r="D13" s="22">
        <v>4314.3490000000002</v>
      </c>
      <c r="E13" s="22">
        <v>4459.8940000000002</v>
      </c>
      <c r="F13" s="23">
        <v>4537.6580000000004</v>
      </c>
      <c r="G13" s="11"/>
      <c r="H13" s="11"/>
      <c r="I13" s="11"/>
    </row>
    <row r="14" spans="1:10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1705.2089999999998</v>
      </c>
      <c r="E14" s="27">
        <f>E13-E15</f>
        <v>1705.2091108958562</v>
      </c>
      <c r="F14" s="28">
        <f>F13-F15</f>
        <v>1705.2280000000005</v>
      </c>
      <c r="G14" s="29">
        <f>D14-E14</f>
        <v>-1.1089585632362287E-4</v>
      </c>
      <c r="H14" s="11">
        <f>D13-D14-D15</f>
        <v>0</v>
      </c>
      <c r="I14" s="11">
        <f>E13-E14-E15</f>
        <v>0</v>
      </c>
      <c r="J14" s="11">
        <f>F13-F14-F15</f>
        <v>0</v>
      </c>
    </row>
    <row r="15" spans="1:10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2609.1400000000003</v>
      </c>
      <c r="E15" s="33">
        <f>E19</f>
        <v>2754.6848891041441</v>
      </c>
      <c r="F15" s="34">
        <f>F19</f>
        <v>2832.43</v>
      </c>
      <c r="G15" s="11"/>
      <c r="H15" s="11"/>
      <c r="I15" s="11"/>
    </row>
    <row r="16" spans="1:10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78" t="s">
        <v>23</v>
      </c>
      <c r="B17" s="179"/>
      <c r="C17" s="182" t="s">
        <v>9</v>
      </c>
      <c r="D17" s="38"/>
      <c r="E17" s="184" t="s">
        <v>10</v>
      </c>
      <c r="F17" s="185"/>
      <c r="G17" s="39"/>
      <c r="H17" s="11"/>
    </row>
    <row r="18" spans="1:9" ht="19.5" hidden="1" customHeight="1" outlineLevel="1" thickBot="1" x14ac:dyDescent="0.25">
      <c r="A18" s="180"/>
      <c r="B18" s="181"/>
      <c r="C18" s="183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68" t="s">
        <v>25</v>
      </c>
      <c r="B19" s="169"/>
      <c r="C19" s="43" t="s">
        <v>18</v>
      </c>
      <c r="D19" s="44">
        <f>D20+D21+D22+D23</f>
        <v>2609.1400000000003</v>
      </c>
      <c r="E19" s="44">
        <f>E20+D21+E22+D23</f>
        <v>2754.6848891041441</v>
      </c>
      <c r="F19" s="45">
        <f>F20+D21++D23+F22</f>
        <v>2832.43</v>
      </c>
      <c r="G19" s="46"/>
      <c r="H19" s="11"/>
    </row>
    <row r="20" spans="1:9" ht="26.25" hidden="1" customHeight="1" outlineLevel="1" x14ac:dyDescent="0.2">
      <c r="A20" s="170" t="s">
        <v>26</v>
      </c>
      <c r="B20" s="171"/>
      <c r="C20" s="47" t="s">
        <v>18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14.25" hidden="1" customHeight="1" outlineLevel="1" x14ac:dyDescent="0.2">
      <c r="A21" s="172" t="s">
        <v>27</v>
      </c>
      <c r="B21" s="173"/>
      <c r="C21" s="51" t="s">
        <v>18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172" t="s">
        <v>28</v>
      </c>
      <c r="B22" s="173"/>
      <c r="C22" s="51" t="s">
        <v>18</v>
      </c>
      <c r="D22" s="55">
        <v>667.96</v>
      </c>
      <c r="E22" s="56">
        <v>649.48488910414369</v>
      </c>
      <c r="F22" s="57">
        <v>667.96</v>
      </c>
      <c r="G22" s="50"/>
      <c r="H22" s="11"/>
    </row>
    <row r="23" spans="1:9" ht="25.5" hidden="1" customHeight="1" outlineLevel="1" thickBot="1" x14ac:dyDescent="0.3">
      <c r="A23" s="174" t="s">
        <v>29</v>
      </c>
      <c r="B23" s="175"/>
      <c r="C23" s="58" t="s">
        <v>18</v>
      </c>
      <c r="D23" s="59">
        <v>3.41</v>
      </c>
      <c r="E23" s="60"/>
      <c r="F23" s="61"/>
      <c r="G23" s="62"/>
      <c r="H23" s="11"/>
    </row>
    <row r="24" spans="1:9" ht="15.75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76" t="s">
        <v>30</v>
      </c>
      <c r="B26" s="176"/>
      <c r="C26" s="176"/>
      <c r="D26" s="176"/>
      <c r="E26" s="176"/>
      <c r="F26" s="176"/>
      <c r="G26" s="176"/>
    </row>
    <row r="27" spans="1:9" ht="8.25" customHeight="1" thickBot="1" x14ac:dyDescent="0.25">
      <c r="B27" s="36"/>
      <c r="C27" s="37"/>
    </row>
    <row r="28" spans="1:9" ht="48.75" customHeight="1" x14ac:dyDescent="0.2">
      <c r="A28" s="152" t="s">
        <v>7</v>
      </c>
      <c r="B28" s="154" t="s">
        <v>8</v>
      </c>
      <c r="C28" s="156" t="s">
        <v>9</v>
      </c>
      <c r="D28" s="158" t="s">
        <v>10</v>
      </c>
      <c r="E28" s="159"/>
    </row>
    <row r="29" spans="1:9" ht="16.5" customHeight="1" thickBot="1" x14ac:dyDescent="0.25">
      <c r="A29" s="153"/>
      <c r="B29" s="155"/>
      <c r="C29" s="157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4043.43</v>
      </c>
      <c r="E31" s="67">
        <v>4134.2610000000004</v>
      </c>
      <c r="F31" s="29"/>
      <c r="H31" s="29"/>
      <c r="I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1575.8605016479041</v>
      </c>
      <c r="E32" s="69">
        <f>E31-E33</f>
        <v>1575.8610000000003</v>
      </c>
      <c r="F32" s="29"/>
      <c r="G32" s="29">
        <f>E32-D32</f>
        <v>4.9835209620141541E-4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2467.5694983520957</v>
      </c>
      <c r="E33" s="71">
        <f>E37</f>
        <v>2558.4</v>
      </c>
      <c r="G33" s="29"/>
      <c r="H33" s="29"/>
    </row>
    <row r="34" spans="1:9" x14ac:dyDescent="0.2">
      <c r="B34" s="36"/>
      <c r="C34" s="37"/>
    </row>
    <row r="35" spans="1:9" s="72" customFormat="1" ht="15" hidden="1" customHeight="1" outlineLevel="1" x14ac:dyDescent="0.2">
      <c r="A35" s="160" t="s">
        <v>31</v>
      </c>
      <c r="B35" s="161"/>
      <c r="C35" s="164" t="s">
        <v>9</v>
      </c>
      <c r="D35" s="166" t="s">
        <v>10</v>
      </c>
      <c r="E35" s="167"/>
      <c r="F35" s="6"/>
    </row>
    <row r="36" spans="1:9" ht="15.75" hidden="1" outlineLevel="1" thickBot="1" x14ac:dyDescent="0.25">
      <c r="A36" s="162"/>
      <c r="B36" s="163"/>
      <c r="C36" s="165"/>
      <c r="D36" s="73" t="s">
        <v>12</v>
      </c>
      <c r="E36" s="74" t="s">
        <v>13</v>
      </c>
    </row>
    <row r="37" spans="1:9" ht="25.5" hidden="1" customHeight="1" outlineLevel="1" thickBot="1" x14ac:dyDescent="0.25">
      <c r="A37" s="142" t="s">
        <v>25</v>
      </c>
      <c r="B37" s="143"/>
      <c r="C37" s="75" t="s">
        <v>18</v>
      </c>
      <c r="D37" s="76">
        <f>D38+D39+D40+D41</f>
        <v>2467.5694983520957</v>
      </c>
      <c r="E37" s="77">
        <f>E38+D39+E40+D41</f>
        <v>2558.4</v>
      </c>
      <c r="F37" s="29"/>
      <c r="G37" s="11"/>
    </row>
    <row r="38" spans="1:9" ht="26.25" hidden="1" customHeight="1" outlineLevel="1" x14ac:dyDescent="0.2">
      <c r="A38" s="144" t="s">
        <v>32</v>
      </c>
      <c r="B38" s="145"/>
      <c r="C38" s="78" t="s">
        <v>18</v>
      </c>
      <c r="D38" s="79">
        <f>E20</f>
        <v>2077.1600000000003</v>
      </c>
      <c r="E38" s="80">
        <f>F20</f>
        <v>2136.4299999999998</v>
      </c>
      <c r="F38" s="29"/>
    </row>
    <row r="39" spans="1:9" ht="26.25" hidden="1" customHeight="1" outlineLevel="1" x14ac:dyDescent="0.2">
      <c r="A39" s="146" t="s">
        <v>33</v>
      </c>
      <c r="B39" s="147"/>
      <c r="C39" s="81" t="s">
        <v>18</v>
      </c>
      <c r="D39" s="148">
        <f>D21</f>
        <v>24.63</v>
      </c>
      <c r="E39" s="149"/>
      <c r="H39" s="29"/>
      <c r="I39" s="29"/>
    </row>
    <row r="40" spans="1:9" ht="21" hidden="1" customHeight="1" outlineLevel="1" x14ac:dyDescent="0.2">
      <c r="A40" s="146" t="s">
        <v>34</v>
      </c>
      <c r="B40" s="147"/>
      <c r="C40" s="81" t="s">
        <v>18</v>
      </c>
      <c r="D40" s="55">
        <v>362.50949835209519</v>
      </c>
      <c r="E40" s="57">
        <v>394.07</v>
      </c>
      <c r="F40" s="29"/>
      <c r="G40" s="29"/>
      <c r="H40" s="29"/>
    </row>
    <row r="41" spans="1:9" ht="22.5" hidden="1" customHeight="1" outlineLevel="1" thickBot="1" x14ac:dyDescent="0.25">
      <c r="A41" s="150" t="s">
        <v>29</v>
      </c>
      <c r="B41" s="151"/>
      <c r="C41" s="75" t="s">
        <v>18</v>
      </c>
      <c r="D41" s="59">
        <v>3.27</v>
      </c>
      <c r="E41" s="61"/>
      <c r="G41" s="82"/>
    </row>
    <row r="42" spans="1:9" ht="15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9:F9"/>
    <mergeCell ref="A2:F2"/>
    <mergeCell ref="A3:F3"/>
    <mergeCell ref="A4:F4"/>
    <mergeCell ref="A5:F6"/>
    <mergeCell ref="A7:G7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3" zoomScale="86" zoomScaleNormal="100" zoomScaleSheetLayoutView="86" workbookViewId="0">
      <selection activeCell="Q41" sqref="Q41"/>
    </sheetView>
  </sheetViews>
  <sheetFormatPr defaultRowHeight="12.75" outlineLevelRow="1" x14ac:dyDescent="0.2"/>
  <cols>
    <col min="1" max="1" width="8.7109375" style="35" customWidth="1"/>
    <col min="2" max="2" width="55.42578125" style="83" customWidth="1"/>
    <col min="3" max="3" width="15.7109375" style="84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86" t="s">
        <v>0</v>
      </c>
      <c r="B2" s="186"/>
      <c r="C2" s="186"/>
      <c r="D2" s="186"/>
      <c r="H2" s="6" t="str">
        <f>'1 ЦК'!H2</f>
        <v>на территории Тюменской области, ХМАО и ЯНАО в сентябре 2016 года (прогноз)</v>
      </c>
    </row>
    <row r="3" spans="1:8" ht="18" x14ac:dyDescent="0.25">
      <c r="A3" s="186" t="s">
        <v>2</v>
      </c>
      <c r="B3" s="186"/>
      <c r="C3" s="186"/>
      <c r="D3" s="186"/>
      <c r="H3" s="6" t="str">
        <f>'1 ЦК'!H3</f>
        <v xml:space="preserve">на территории Тюменской области, ХМАО и ЯНАО в августе 2016 года (факт)                                                                                                                   </v>
      </c>
    </row>
    <row r="4" spans="1:8" ht="18" x14ac:dyDescent="0.25">
      <c r="A4" s="186" t="s">
        <v>4</v>
      </c>
      <c r="B4" s="186"/>
      <c r="C4" s="186"/>
      <c r="D4" s="186"/>
    </row>
    <row r="5" spans="1:8" ht="9" customHeight="1" x14ac:dyDescent="0.2">
      <c r="A5" s="187" t="str">
        <f>H2</f>
        <v>на территории Тюменской области, ХМАО и ЯНАО в сентябре 2016 года (прогноз)</v>
      </c>
      <c r="B5" s="187"/>
      <c r="C5" s="187"/>
      <c r="D5" s="187"/>
    </row>
    <row r="6" spans="1:8" s="85" customFormat="1" ht="30" customHeight="1" x14ac:dyDescent="0.25">
      <c r="A6" s="187"/>
      <c r="B6" s="187"/>
      <c r="C6" s="187"/>
      <c r="D6" s="187"/>
    </row>
    <row r="7" spans="1:8" ht="18.75" customHeight="1" x14ac:dyDescent="0.2">
      <c r="A7" s="188" t="s">
        <v>35</v>
      </c>
      <c r="B7" s="188"/>
      <c r="C7" s="188"/>
      <c r="D7" s="188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6" t="s">
        <v>6</v>
      </c>
      <c r="B9" s="176"/>
      <c r="C9" s="176"/>
      <c r="D9" s="176"/>
      <c r="E9" s="11"/>
      <c r="F9" s="11"/>
    </row>
    <row r="10" spans="1:8" ht="43.5" customHeight="1" x14ac:dyDescent="0.2">
      <c r="A10" s="152" t="s">
        <v>7</v>
      </c>
      <c r="B10" s="154" t="s">
        <v>8</v>
      </c>
      <c r="C10" s="156" t="s">
        <v>9</v>
      </c>
      <c r="D10" s="86" t="s">
        <v>10</v>
      </c>
      <c r="E10" s="11"/>
      <c r="F10" s="11"/>
    </row>
    <row r="11" spans="1:8" ht="14.25" customHeight="1" thickBot="1" x14ac:dyDescent="0.25">
      <c r="A11" s="153"/>
      <c r="B11" s="155"/>
      <c r="C11" s="157"/>
      <c r="D11" s="14" t="s">
        <v>36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3259.8410000000003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1789.3046815324471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7">
        <f>D19</f>
        <v>1470.5363184675532</v>
      </c>
      <c r="E15" s="11"/>
      <c r="F15" s="11"/>
      <c r="G15" s="11"/>
    </row>
    <row r="16" spans="1:8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78" t="s">
        <v>23</v>
      </c>
      <c r="B17" s="179"/>
      <c r="C17" s="182" t="s">
        <v>9</v>
      </c>
      <c r="D17" s="88" t="s">
        <v>10</v>
      </c>
      <c r="E17" s="39"/>
      <c r="F17" s="11"/>
    </row>
    <row r="18" spans="1:7" ht="13.5" hidden="1" customHeight="1" outlineLevel="1" thickBot="1" x14ac:dyDescent="0.25">
      <c r="A18" s="180"/>
      <c r="B18" s="181"/>
      <c r="C18" s="183"/>
      <c r="D18" s="89" t="s">
        <v>36</v>
      </c>
      <c r="E18" s="42"/>
      <c r="F18" s="11"/>
    </row>
    <row r="19" spans="1:7" ht="28.5" hidden="1" customHeight="1" outlineLevel="1" thickBot="1" x14ac:dyDescent="0.25">
      <c r="A19" s="243" t="s">
        <v>25</v>
      </c>
      <c r="B19" s="244"/>
      <c r="C19" s="43" t="s">
        <v>18</v>
      </c>
      <c r="D19" s="90">
        <f>D20+D22+D23+D21</f>
        <v>1470.5363184675532</v>
      </c>
      <c r="E19" s="46"/>
      <c r="F19" s="11"/>
    </row>
    <row r="20" spans="1:7" ht="26.25" hidden="1" customHeight="1" outlineLevel="1" x14ac:dyDescent="0.2">
      <c r="A20" s="241" t="s">
        <v>26</v>
      </c>
      <c r="B20" s="242"/>
      <c r="C20" s="47" t="s">
        <v>18</v>
      </c>
      <c r="D20" s="91">
        <v>1167.6100000000001</v>
      </c>
      <c r="E20" s="50"/>
      <c r="F20" s="11"/>
    </row>
    <row r="21" spans="1:7" ht="14.25" hidden="1" customHeight="1" outlineLevel="1" x14ac:dyDescent="0.2">
      <c r="A21" s="190" t="s">
        <v>27</v>
      </c>
      <c r="B21" s="191"/>
      <c r="C21" s="51" t="s">
        <v>18</v>
      </c>
      <c r="D21" s="92">
        <f>'1 ЦК'!D21</f>
        <v>24.63</v>
      </c>
      <c r="E21" s="50"/>
      <c r="F21" s="11"/>
    </row>
    <row r="22" spans="1:7" ht="27.75" hidden="1" customHeight="1" outlineLevel="1" x14ac:dyDescent="0.2">
      <c r="A22" s="190" t="s">
        <v>28</v>
      </c>
      <c r="B22" s="191"/>
      <c r="C22" s="51" t="s">
        <v>18</v>
      </c>
      <c r="D22" s="93">
        <v>274.88631846755283</v>
      </c>
      <c r="E22" s="50"/>
      <c r="F22" s="63"/>
    </row>
    <row r="23" spans="1:7" ht="25.5" hidden="1" customHeight="1" outlineLevel="1" thickBot="1" x14ac:dyDescent="0.3">
      <c r="A23" s="239" t="s">
        <v>29</v>
      </c>
      <c r="B23" s="240"/>
      <c r="C23" s="58" t="s">
        <v>18</v>
      </c>
      <c r="D23" s="94">
        <f>'1 ЦК'!D23</f>
        <v>3.41</v>
      </c>
      <c r="E23" s="62"/>
      <c r="F23" s="11"/>
    </row>
    <row r="24" spans="1:7" ht="18.75" customHeight="1" collapsed="1" x14ac:dyDescent="0.25">
      <c r="A24" s="7"/>
      <c r="B24" s="8"/>
      <c r="C24" s="9"/>
      <c r="D24" s="62"/>
      <c r="E24" s="11"/>
      <c r="F24" s="11"/>
    </row>
    <row r="25" spans="1:7" ht="19.5" hidden="1" customHeight="1" thickBot="1" x14ac:dyDescent="0.25">
      <c r="A25" s="189" t="s">
        <v>30</v>
      </c>
      <c r="B25" s="189"/>
      <c r="C25" s="189"/>
      <c r="D25" s="189"/>
      <c r="E25" s="11"/>
      <c r="F25" s="11"/>
    </row>
    <row r="26" spans="1:7" ht="43.5" hidden="1" customHeight="1" x14ac:dyDescent="0.2">
      <c r="A26" s="152" t="s">
        <v>7</v>
      </c>
      <c r="B26" s="154" t="s">
        <v>8</v>
      </c>
      <c r="C26" s="156" t="s">
        <v>9</v>
      </c>
      <c r="D26" s="86" t="s">
        <v>10</v>
      </c>
      <c r="E26" s="11"/>
      <c r="F26" s="11"/>
    </row>
    <row r="27" spans="1:7" ht="14.25" hidden="1" customHeight="1" thickBot="1" x14ac:dyDescent="0.25">
      <c r="A27" s="153"/>
      <c r="B27" s="155"/>
      <c r="C27" s="157"/>
      <c r="D27" s="14" t="s">
        <v>37</v>
      </c>
    </row>
    <row r="28" spans="1:7" ht="15.75" hidden="1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hidden="1" customHeight="1" x14ac:dyDescent="0.2">
      <c r="A29" s="19" t="s">
        <v>16</v>
      </c>
      <c r="B29" s="20" t="s">
        <v>17</v>
      </c>
      <c r="C29" s="21" t="s">
        <v>18</v>
      </c>
      <c r="D29" s="23">
        <v>0</v>
      </c>
      <c r="E29" s="11"/>
      <c r="F29" s="11"/>
      <c r="G29" s="11"/>
    </row>
    <row r="30" spans="1:7" ht="30.75" hidden="1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-2105.0600000000004</v>
      </c>
      <c r="E30" s="11"/>
      <c r="F30" s="11"/>
      <c r="G30" s="11"/>
    </row>
    <row r="31" spans="1:7" ht="31.5" hidden="1" customHeight="1" thickBot="1" x14ac:dyDescent="0.25">
      <c r="A31" s="30" t="s">
        <v>21</v>
      </c>
      <c r="B31" s="31" t="s">
        <v>22</v>
      </c>
      <c r="C31" s="32" t="s">
        <v>18</v>
      </c>
      <c r="D31" s="87">
        <f>D35</f>
        <v>2105.0600000000004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78" t="s">
        <v>23</v>
      </c>
      <c r="B33" s="179"/>
      <c r="C33" s="182" t="s">
        <v>9</v>
      </c>
      <c r="D33" s="88" t="s">
        <v>10</v>
      </c>
      <c r="E33" s="39"/>
      <c r="F33" s="11"/>
    </row>
    <row r="34" spans="1:6" ht="13.5" hidden="1" customHeight="1" outlineLevel="1" thickBot="1" x14ac:dyDescent="0.25">
      <c r="A34" s="180"/>
      <c r="B34" s="181"/>
      <c r="C34" s="183"/>
      <c r="D34" s="89" t="s">
        <v>37</v>
      </c>
      <c r="E34" s="42"/>
      <c r="F34" s="11"/>
    </row>
    <row r="35" spans="1:6" ht="28.5" hidden="1" customHeight="1" outlineLevel="1" thickBot="1" x14ac:dyDescent="0.25">
      <c r="A35" s="237" t="s">
        <v>25</v>
      </c>
      <c r="B35" s="238"/>
      <c r="C35" s="43" t="s">
        <v>18</v>
      </c>
      <c r="D35" s="90">
        <f>D36+D38+D39+D37</f>
        <v>2105.0600000000004</v>
      </c>
      <c r="E35" s="46"/>
      <c r="F35" s="11"/>
    </row>
    <row r="36" spans="1:6" ht="12.75" hidden="1" customHeight="1" outlineLevel="1" x14ac:dyDescent="0.2">
      <c r="A36" s="235" t="s">
        <v>26</v>
      </c>
      <c r="B36" s="236"/>
      <c r="C36" s="47" t="s">
        <v>18</v>
      </c>
      <c r="D36" s="91">
        <v>2077.1600000000003</v>
      </c>
      <c r="E36" s="50"/>
      <c r="F36" s="11"/>
    </row>
    <row r="37" spans="1:6" ht="12.75" hidden="1" customHeight="1" outlineLevel="1" x14ac:dyDescent="0.2">
      <c r="A37" s="233" t="s">
        <v>27</v>
      </c>
      <c r="B37" s="234"/>
      <c r="C37" s="51" t="s">
        <v>18</v>
      </c>
      <c r="D37" s="92">
        <f>'1 ЦК'!D39:E39</f>
        <v>24.63</v>
      </c>
      <c r="E37" s="50"/>
      <c r="F37" s="11"/>
    </row>
    <row r="38" spans="1:6" ht="27" hidden="1" customHeight="1" outlineLevel="1" x14ac:dyDescent="0.2">
      <c r="A38" s="190" t="s">
        <v>34</v>
      </c>
      <c r="B38" s="191"/>
      <c r="C38" s="51" t="s">
        <v>18</v>
      </c>
      <c r="D38" s="93">
        <v>0</v>
      </c>
      <c r="E38" s="50"/>
      <c r="F38" s="63"/>
    </row>
    <row r="39" spans="1:6" ht="25.5" hidden="1" customHeight="1" outlineLevel="1" thickBot="1" x14ac:dyDescent="0.3">
      <c r="A39" s="231" t="s">
        <v>29</v>
      </c>
      <c r="B39" s="232"/>
      <c r="C39" s="58" t="s">
        <v>18</v>
      </c>
      <c r="D39" s="94">
        <f>'1 ЦК'!D41:E41</f>
        <v>3.27</v>
      </c>
      <c r="E39" s="62"/>
      <c r="F39" s="11"/>
    </row>
    <row r="40" spans="1:6" collapsed="1" x14ac:dyDescent="0.2"/>
  </sheetData>
  <mergeCells count="27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33:B34"/>
    <mergeCell ref="C33:C34"/>
    <mergeCell ref="A35:B35"/>
    <mergeCell ref="A36:B36"/>
    <mergeCell ref="A37:B37"/>
    <mergeCell ref="A38:B38"/>
    <mergeCell ref="A39:B39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topLeftCell="A28" zoomScale="84" zoomScaleNormal="100" zoomScaleSheetLayoutView="84" workbookViewId="0">
      <selection activeCell="A28" sqref="A28:XFD64"/>
    </sheetView>
  </sheetViews>
  <sheetFormatPr defaultRowHeight="12.75" x14ac:dyDescent="0.2"/>
  <cols>
    <col min="1" max="1" width="8.7109375" style="35" customWidth="1"/>
    <col min="2" max="2" width="55.7109375" style="83" customWidth="1"/>
    <col min="3" max="3" width="15.7109375" style="84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3" width="14.42578125" style="6" hidden="1" customWidth="1"/>
    <col min="14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86" t="s">
        <v>0</v>
      </c>
      <c r="B1" s="186"/>
      <c r="C1" s="186"/>
      <c r="D1" s="186"/>
      <c r="E1" s="186"/>
      <c r="F1" s="186"/>
    </row>
    <row r="2" spans="1:8" ht="18" x14ac:dyDescent="0.25">
      <c r="A2" s="186" t="s">
        <v>2</v>
      </c>
      <c r="B2" s="186"/>
      <c r="C2" s="186"/>
      <c r="D2" s="186"/>
      <c r="E2" s="186"/>
      <c r="F2" s="186"/>
      <c r="H2" s="6" t="str">
        <f>'1 ЦК'!H2</f>
        <v>на территории Тюменской области, ХМАО и ЯНАО в сентябре 2016 года (прогноз)</v>
      </c>
    </row>
    <row r="3" spans="1:8" ht="18" x14ac:dyDescent="0.25">
      <c r="A3" s="186" t="s">
        <v>4</v>
      </c>
      <c r="B3" s="186"/>
      <c r="C3" s="186"/>
      <c r="D3" s="186"/>
      <c r="E3" s="186"/>
      <c r="F3" s="186"/>
      <c r="H3" s="6" t="str">
        <f>'1 ЦК'!H3</f>
        <v xml:space="preserve">на территории Тюменской области, ХМАО и ЯНАО в августе 2016 года (факт)                                                                                                                   </v>
      </c>
    </row>
    <row r="4" spans="1:8" ht="9" customHeight="1" x14ac:dyDescent="0.2">
      <c r="A4" s="223" t="str">
        <f>'1 ЦК'!A5</f>
        <v>на территории Тюменской области, ХМАО и ЯНАО в сентябре 2016 года (прогноз)</v>
      </c>
      <c r="B4" s="187"/>
      <c r="C4" s="187"/>
      <c r="D4" s="187"/>
      <c r="E4" s="187"/>
      <c r="F4" s="187"/>
    </row>
    <row r="5" spans="1:8" ht="19.5" customHeight="1" x14ac:dyDescent="0.2">
      <c r="A5" s="187"/>
      <c r="B5" s="187"/>
      <c r="C5" s="187"/>
      <c r="D5" s="187"/>
      <c r="E5" s="187"/>
      <c r="F5" s="187"/>
    </row>
    <row r="6" spans="1:8" ht="21" customHeight="1" x14ac:dyDescent="0.2">
      <c r="A6" s="224" t="s">
        <v>38</v>
      </c>
      <c r="B6" s="224"/>
      <c r="C6" s="224"/>
      <c r="D6" s="224"/>
      <c r="E6" s="224"/>
      <c r="F6" s="224"/>
    </row>
    <row r="7" spans="1:8" ht="15" customHeight="1" thickBot="1" x14ac:dyDescent="0.25"/>
    <row r="8" spans="1:8" ht="24.95" customHeight="1" x14ac:dyDescent="0.2">
      <c r="A8" s="225" t="s">
        <v>7</v>
      </c>
      <c r="B8" s="227" t="s">
        <v>39</v>
      </c>
      <c r="C8" s="229" t="s">
        <v>9</v>
      </c>
      <c r="D8" s="158" t="s">
        <v>10</v>
      </c>
      <c r="E8" s="177"/>
      <c r="F8" s="159"/>
    </row>
    <row r="9" spans="1:8" ht="24.95" customHeight="1" thickBot="1" x14ac:dyDescent="0.25">
      <c r="A9" s="226"/>
      <c r="B9" s="228"/>
      <c r="C9" s="230"/>
      <c r="D9" s="95" t="s">
        <v>36</v>
      </c>
      <c r="E9" s="95" t="s">
        <v>12</v>
      </c>
      <c r="F9" s="14" t="s">
        <v>13</v>
      </c>
    </row>
    <row r="10" spans="1:8" ht="15.75" customHeight="1" x14ac:dyDescent="0.2">
      <c r="A10" s="96" t="s">
        <v>14</v>
      </c>
      <c r="B10" s="97" t="s">
        <v>40</v>
      </c>
      <c r="C10" s="97"/>
      <c r="D10" s="98"/>
      <c r="E10" s="98"/>
      <c r="F10" s="99"/>
      <c r="G10" s="11"/>
      <c r="H10" s="11"/>
    </row>
    <row r="11" spans="1:8" ht="15.75" customHeight="1" x14ac:dyDescent="0.2">
      <c r="A11" s="100" t="s">
        <v>16</v>
      </c>
      <c r="B11" s="101" t="s">
        <v>41</v>
      </c>
      <c r="C11" s="102" t="s">
        <v>42</v>
      </c>
      <c r="D11" s="103">
        <v>386342.98000000004</v>
      </c>
      <c r="E11" s="104">
        <f>D11</f>
        <v>386342.98000000004</v>
      </c>
      <c r="F11" s="105">
        <f>E11</f>
        <v>386342.98000000004</v>
      </c>
      <c r="G11" s="11"/>
      <c r="H11" s="11"/>
    </row>
    <row r="12" spans="1:8" ht="15.75" customHeight="1" x14ac:dyDescent="0.2">
      <c r="A12" s="106" t="s">
        <v>19</v>
      </c>
      <c r="B12" s="107" t="s">
        <v>43</v>
      </c>
      <c r="C12" s="108" t="s">
        <v>42</v>
      </c>
      <c r="D12" s="109">
        <f>D11</f>
        <v>386342.98000000004</v>
      </c>
      <c r="E12" s="110">
        <f>E11</f>
        <v>386342.98000000004</v>
      </c>
      <c r="F12" s="111">
        <f>F11</f>
        <v>386342.98000000004</v>
      </c>
      <c r="G12" s="11"/>
      <c r="H12" s="11"/>
    </row>
    <row r="13" spans="1:8" ht="15.75" customHeight="1" x14ac:dyDescent="0.2">
      <c r="A13" s="100" t="s">
        <v>44</v>
      </c>
      <c r="B13" s="101" t="s">
        <v>17</v>
      </c>
      <c r="C13" s="102" t="s">
        <v>18</v>
      </c>
      <c r="D13" s="103">
        <v>1985.338</v>
      </c>
      <c r="E13" s="103">
        <v>2998.701</v>
      </c>
      <c r="F13" s="105">
        <v>3058.1580000000004</v>
      </c>
      <c r="G13" s="11"/>
      <c r="H13" s="11"/>
    </row>
    <row r="14" spans="1:8" ht="25.5" x14ac:dyDescent="0.2">
      <c r="A14" s="106" t="s">
        <v>45</v>
      </c>
      <c r="B14" s="107" t="s">
        <v>46</v>
      </c>
      <c r="C14" s="108" t="s">
        <v>18</v>
      </c>
      <c r="D14" s="109">
        <f>E14</f>
        <v>893.78879054636445</v>
      </c>
      <c r="E14" s="110">
        <f>E13-E15</f>
        <v>893.78879054636445</v>
      </c>
      <c r="F14" s="112">
        <f>E14</f>
        <v>893.78879054636445</v>
      </c>
      <c r="G14" s="11"/>
      <c r="H14" s="11"/>
    </row>
    <row r="15" spans="1:8" ht="28.5" customHeight="1" thickBot="1" x14ac:dyDescent="0.25">
      <c r="A15" s="113" t="s">
        <v>47</v>
      </c>
      <c r="B15" s="114" t="s">
        <v>22</v>
      </c>
      <c r="C15" s="115" t="s">
        <v>18</v>
      </c>
      <c r="D15" s="116">
        <f>D13-D14</f>
        <v>1091.5492094536355</v>
      </c>
      <c r="E15" s="117">
        <f>E21</f>
        <v>2104.9122094536356</v>
      </c>
      <c r="F15" s="118">
        <f>F13-F14</f>
        <v>2164.3692094536359</v>
      </c>
      <c r="G15" s="11"/>
      <c r="H15" s="11"/>
    </row>
    <row r="16" spans="1:8" x14ac:dyDescent="0.2">
      <c r="A16" s="119"/>
      <c r="B16" s="120"/>
      <c r="C16" s="121"/>
      <c r="D16" s="122"/>
      <c r="E16" s="122"/>
      <c r="F16" s="11"/>
      <c r="G16" s="11"/>
      <c r="H16" s="11"/>
    </row>
    <row r="17" spans="1:8" ht="13.5" thickBot="1" x14ac:dyDescent="0.25">
      <c r="A17" s="123"/>
      <c r="B17" s="120"/>
      <c r="C17" s="9"/>
      <c r="D17" s="122"/>
      <c r="E17" s="122"/>
      <c r="F17" s="11"/>
      <c r="G17" s="11"/>
      <c r="H17" s="11"/>
    </row>
    <row r="18" spans="1:8" ht="47.25" customHeight="1" thickBot="1" x14ac:dyDescent="0.3">
      <c r="A18" s="209" t="s">
        <v>48</v>
      </c>
      <c r="B18" s="210"/>
      <c r="C18" s="210"/>
      <c r="D18" s="210"/>
      <c r="E18" s="210"/>
      <c r="F18" s="211"/>
      <c r="G18" s="11"/>
      <c r="H18" s="11"/>
    </row>
    <row r="19" spans="1:8" ht="12.75" customHeight="1" x14ac:dyDescent="0.2">
      <c r="A19" s="212" t="s">
        <v>49</v>
      </c>
      <c r="B19" s="213"/>
      <c r="C19" s="216" t="s">
        <v>9</v>
      </c>
      <c r="D19" s="218" t="s">
        <v>10</v>
      </c>
      <c r="E19" s="219"/>
      <c r="F19" s="220"/>
      <c r="G19" s="11"/>
      <c r="H19" s="11"/>
    </row>
    <row r="20" spans="1:8" ht="13.5" customHeight="1" thickBot="1" x14ac:dyDescent="0.25">
      <c r="A20" s="214"/>
      <c r="B20" s="215"/>
      <c r="C20" s="217"/>
      <c r="D20" s="124" t="s">
        <v>36</v>
      </c>
      <c r="E20" s="125" t="s">
        <v>12</v>
      </c>
      <c r="F20" s="126" t="s">
        <v>13</v>
      </c>
      <c r="G20" s="11"/>
      <c r="H20" s="11"/>
    </row>
    <row r="21" spans="1:8" ht="30.75" customHeight="1" x14ac:dyDescent="0.2">
      <c r="A21" s="221" t="s">
        <v>50</v>
      </c>
      <c r="B21" s="222"/>
      <c r="C21" s="127" t="s">
        <v>18</v>
      </c>
      <c r="D21" s="128">
        <f>D15</f>
        <v>1091.5492094536355</v>
      </c>
      <c r="E21" s="129">
        <f>E25+D26+D27</f>
        <v>2104.9122094536356</v>
      </c>
      <c r="F21" s="130">
        <f>F15</f>
        <v>2164.3692094536359</v>
      </c>
      <c r="G21" s="11"/>
      <c r="H21" s="11"/>
    </row>
    <row r="22" spans="1:8" ht="30.75" customHeight="1" x14ac:dyDescent="0.2">
      <c r="A22" s="202" t="s">
        <v>51</v>
      </c>
      <c r="B22" s="203"/>
      <c r="C22" s="26"/>
      <c r="D22" s="131"/>
      <c r="E22" s="132"/>
      <c r="F22" s="133"/>
      <c r="G22" s="11"/>
      <c r="H22" s="11"/>
    </row>
    <row r="23" spans="1:8" ht="30.75" customHeight="1" x14ac:dyDescent="0.2">
      <c r="A23" s="197" t="s">
        <v>52</v>
      </c>
      <c r="B23" s="198"/>
      <c r="C23" s="26" t="s">
        <v>53</v>
      </c>
      <c r="D23" s="134">
        <v>818312.87</v>
      </c>
      <c r="E23" s="135">
        <v>1347699.37</v>
      </c>
      <c r="F23" s="136">
        <v>741960.17</v>
      </c>
      <c r="G23" s="199" t="s">
        <v>54</v>
      </c>
      <c r="H23" s="11"/>
    </row>
    <row r="24" spans="1:8" ht="30.75" customHeight="1" x14ac:dyDescent="0.2">
      <c r="A24" s="197" t="s">
        <v>55</v>
      </c>
      <c r="B24" s="198"/>
      <c r="C24" s="26" t="s">
        <v>18</v>
      </c>
      <c r="D24" s="134">
        <v>55.28</v>
      </c>
      <c r="E24" s="135">
        <v>177.74</v>
      </c>
      <c r="F24" s="136">
        <v>357.73</v>
      </c>
      <c r="G24" s="200"/>
      <c r="H24" s="11"/>
    </row>
    <row r="25" spans="1:8" ht="30.75" customHeight="1" x14ac:dyDescent="0.2">
      <c r="A25" s="202" t="s">
        <v>26</v>
      </c>
      <c r="B25" s="203"/>
      <c r="C25" s="137" t="s">
        <v>18</v>
      </c>
      <c r="D25" s="138">
        <f>'3 ЦК'!D20</f>
        <v>1167.6100000000001</v>
      </c>
      <c r="E25" s="139">
        <f>'1 ЦК'!E20</f>
        <v>2077.1600000000003</v>
      </c>
      <c r="F25" s="140">
        <f>'1 ЦК'!F20</f>
        <v>2136.4299999999998</v>
      </c>
      <c r="G25" s="201"/>
      <c r="H25" s="11"/>
    </row>
    <row r="26" spans="1:8" ht="30.75" customHeight="1" x14ac:dyDescent="0.2">
      <c r="A26" s="204" t="s">
        <v>56</v>
      </c>
      <c r="B26" s="205"/>
      <c r="C26" s="137" t="s">
        <v>18</v>
      </c>
      <c r="D26" s="206">
        <f>'1 ЦК'!D21</f>
        <v>24.63</v>
      </c>
      <c r="E26" s="207"/>
      <c r="F26" s="208"/>
      <c r="G26" s="11"/>
      <c r="H26" s="11"/>
    </row>
    <row r="27" spans="1:8" ht="30.75" customHeight="1" thickBot="1" x14ac:dyDescent="0.25">
      <c r="A27" s="192" t="s">
        <v>29</v>
      </c>
      <c r="B27" s="193"/>
      <c r="C27" s="141" t="s">
        <v>18</v>
      </c>
      <c r="D27" s="194">
        <v>3.1222094536349281</v>
      </c>
      <c r="E27" s="195"/>
      <c r="F27" s="196"/>
      <c r="G27" s="11"/>
      <c r="H27" s="11"/>
    </row>
  </sheetData>
  <mergeCells count="23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27:B27"/>
    <mergeCell ref="D27:F27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2016-09-09T07:10:36Z</cp:lastPrinted>
  <dcterms:created xsi:type="dcterms:W3CDTF">2016-09-09T07:09:06Z</dcterms:created>
  <dcterms:modified xsi:type="dcterms:W3CDTF">2016-09-09T09:17:06Z</dcterms:modified>
</cp:coreProperties>
</file>