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filterPrivacy="1" defaultThemeVersion="124226"/>
  <xr:revisionPtr revIDLastSave="0" documentId="13_ncr:1_{0F57A87D-75B5-4E30-9E5A-F80DA3D106A8}" xr6:coauthVersionLast="36" xr6:coauthVersionMax="36" xr10:uidLastSave="{00000000-0000-0000-0000-000000000000}"/>
  <bookViews>
    <workbookView xWindow="-45" yWindow="225" windowWidth="15270" windowHeight="12150" tabRatio="266" xr2:uid="{00000000-000D-0000-FFFF-FFFF00000000}"/>
  </bookViews>
  <sheets>
    <sheet name="07 (2021г)" sheetId="57" r:id="rId1"/>
  </sheets>
  <externalReferences>
    <externalReference r:id="rId2"/>
  </externalReferences>
  <definedNames>
    <definedName name="_xlnm.Print_Area" localSheetId="0">'07 (2021г)'!$A$1:$H$61</definedName>
  </definedNames>
  <calcPr calcId="191029"/>
</workbook>
</file>

<file path=xl/calcChain.xml><?xml version="1.0" encoding="utf-8"?>
<calcChain xmlns="http://schemas.openxmlformats.org/spreadsheetml/2006/main">
  <c r="G57" i="57" l="1"/>
  <c r="F57" i="57"/>
  <c r="D57" i="57"/>
  <c r="H60" i="57" l="1"/>
  <c r="G61" i="57" l="1"/>
  <c r="F61" i="57"/>
  <c r="D61" i="57"/>
  <c r="F51" i="57"/>
  <c r="E51" i="57"/>
  <c r="D45" i="57"/>
  <c r="G39" i="57"/>
  <c r="F39" i="57"/>
  <c r="E39" i="57"/>
  <c r="D33" i="57"/>
  <c r="D27" i="57"/>
  <c r="F21" i="57"/>
  <c r="D21" i="57"/>
  <c r="F15" i="57"/>
  <c r="G15" i="57"/>
  <c r="F9" i="57"/>
  <c r="H57" i="57" l="1"/>
  <c r="F8" i="57"/>
  <c r="E6" i="57" l="1"/>
  <c r="G6" i="57" l="1"/>
  <c r="F6" i="57"/>
  <c r="D6" i="57"/>
  <c r="G56" i="57" l="1"/>
  <c r="F56" i="57"/>
  <c r="H59" i="57"/>
  <c r="H58" i="57"/>
  <c r="E56" i="57"/>
  <c r="H61" i="57" l="1"/>
  <c r="D56" i="57"/>
  <c r="H56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G5" i="57" l="1"/>
  <c r="E5" i="57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<sst xmlns="http://schemas.openxmlformats.org/spreadsheetml/2006/main" count="84" uniqueCount="29">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</sst>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1" fillId="0" borderId="0"/>
  </cellStyleXfs>
  <cellXfs count="61">
    <xf numFmtId="0" fontId="0" fillId="0" borderId="0" xfId="0"/>
    <xf numFmtId="0" fontId="0" fillId="2" borderId="0" xfId="0" applyFill="1"/>
    <xf numFmtId="170" fontId="5" fillId="2" borderId="14" xfId="3" applyNumberFormat="1" applyFont="1" applyFill="1" applyBorder="1" applyAlignment="1">
      <alignment horizontal="left" vertical="center" wrapText="1"/>
    </xf>
    <xf numFmtId="170" fontId="5" fillId="2" borderId="16" xfId="3" applyNumberFormat="1" applyFont="1" applyFill="1" applyBorder="1" applyAlignment="1">
      <alignment horizontal="left" vertical="center" wrapText="1"/>
    </xf>
    <xf numFmtId="0" fontId="0" fillId="4" borderId="0" xfId="0" applyFill="1"/>
    <xf numFmtId="4" fontId="5" fillId="4" borderId="1" xfId="1" applyNumberFormat="1" applyFont="1" applyFill="1" applyBorder="1" applyAlignment="1">
      <alignment horizontal="left" vertical="center" wrapText="1" indent="2"/>
    </xf>
    <xf numFmtId="169" fontId="5" fillId="4" borderId="1" xfId="2" applyNumberFormat="1" applyFont="1" applyFill="1" applyBorder="1" applyAlignment="1">
      <alignment vertical="center" wrapText="1"/>
    </xf>
    <xf numFmtId="4" fontId="4" fillId="2" borderId="1" xfId="1" applyNumberFormat="1" applyFont="1" applyFill="1" applyBorder="1" applyAlignment="1">
      <alignment horizontal="left" vertical="center" wrapText="1" indent="2"/>
    </xf>
    <xf numFmtId="169" fontId="4" fillId="2" borderId="1" xfId="2" applyNumberFormat="1" applyFont="1" applyFill="1" applyBorder="1" applyAlignment="1">
      <alignment vertical="center" wrapText="1"/>
    </xf>
    <xf numFmtId="169" fontId="5" fillId="2" borderId="16" xfId="2" applyNumberFormat="1" applyFont="1" applyFill="1" applyBorder="1" applyAlignment="1">
      <alignment vertical="center" wrapText="1"/>
    </xf>
    <xf numFmtId="169" fontId="4" fillId="2" borderId="10" xfId="2" applyNumberFormat="1" applyFont="1" applyFill="1" applyBorder="1" applyAlignment="1">
      <alignment vertical="center" wrapText="1"/>
    </xf>
    <xf numFmtId="169" fontId="5" fillId="2" borderId="11" xfId="2" applyNumberFormat="1" applyFont="1" applyFill="1" applyBorder="1" applyAlignment="1">
      <alignment vertical="center" wrapText="1"/>
    </xf>
    <xf numFmtId="0" fontId="4" fillId="4" borderId="15" xfId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left" vertical="center" wrapText="1" indent="2"/>
    </xf>
    <xf numFmtId="169" fontId="5" fillId="4" borderId="16" xfId="2" applyNumberFormat="1" applyFont="1" applyFill="1" applyBorder="1" applyAlignment="1">
      <alignment vertical="center" wrapText="1"/>
    </xf>
    <xf numFmtId="169" fontId="4" fillId="0" borderId="1" xfId="2" applyNumberFormat="1" applyFont="1" applyFill="1" applyBorder="1" applyAlignment="1">
      <alignment vertical="center" wrapText="1"/>
    </xf>
    <xf numFmtId="169" fontId="5" fillId="4" borderId="1" xfId="2" applyNumberFormat="1" applyFont="1" applyFill="1" applyBorder="1" applyAlignment="1">
      <alignment horizontal="center" vertical="center" wrapText="1"/>
    </xf>
    <xf numFmtId="169" fontId="4" fillId="2" borderId="1" xfId="2" applyNumberFormat="1" applyFont="1" applyFill="1" applyBorder="1" applyAlignment="1">
      <alignment horizontal="center" vertical="center" wrapText="1"/>
    </xf>
    <xf numFmtId="169" fontId="5" fillId="0" borderId="16" xfId="2" applyNumberFormat="1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4" fontId="5" fillId="2" borderId="13" xfId="1" applyNumberFormat="1" applyFont="1" applyFill="1" applyBorder="1" applyAlignment="1">
      <alignment horizontal="right" vertical="center" wrapText="1"/>
    </xf>
    <xf numFmtId="170" fontId="5" fillId="2" borderId="1" xfId="3" applyNumberFormat="1" applyFont="1" applyFill="1" applyBorder="1" applyAlignment="1">
      <alignment horizontal="left" vertical="center" wrapText="1"/>
    </xf>
    <xf numFmtId="168" fontId="5" fillId="4" borderId="1" xfId="1" applyNumberFormat="1" applyFont="1" applyFill="1" applyBorder="1" applyAlignment="1">
      <alignment horizontal="left" vertical="center" wrapText="1"/>
    </xf>
    <xf numFmtId="168" fontId="4" fillId="2" borderId="1" xfId="2" applyNumberFormat="1" applyFont="1" applyFill="1" applyBorder="1" applyAlignment="1">
      <alignment horizontal="center" vertical="center" wrapText="1"/>
    </xf>
    <xf numFmtId="168" fontId="4" fillId="2" borderId="1" xfId="2" applyNumberFormat="1" applyFont="1" applyFill="1" applyBorder="1" applyAlignment="1">
      <alignment horizontal="left" vertical="center" wrapText="1"/>
    </xf>
    <xf numFmtId="168" fontId="4" fillId="2" borderId="1" xfId="2" applyNumberFormat="1" applyFont="1" applyFill="1" applyBorder="1" applyAlignment="1">
      <alignment vertical="center" wrapText="1"/>
    </xf>
    <xf numFmtId="169" fontId="4" fillId="0" borderId="1" xfId="2" applyNumberFormat="1" applyFont="1" applyFill="1" applyBorder="1" applyAlignment="1">
      <alignment horizontal="center" vertical="center" wrapText="1"/>
    </xf>
    <xf numFmtId="169" fontId="5" fillId="4" borderId="1" xfId="2" applyNumberFormat="1" applyFont="1" applyFill="1" applyBorder="1" applyAlignment="1">
      <alignment horizontal="right" vertical="center" wrapText="1"/>
    </xf>
    <xf numFmtId="168" fontId="5" fillId="4" borderId="16" xfId="1" applyNumberFormat="1" applyFont="1" applyFill="1" applyBorder="1" applyAlignment="1">
      <alignment horizontal="left" vertical="center" wrapText="1"/>
    </xf>
    <xf numFmtId="167" fontId="5" fillId="3" borderId="18" xfId="2" applyNumberFormat="1" applyFont="1" applyFill="1" applyBorder="1" applyAlignment="1">
      <alignment horizontal="center" vertical="center" wrapText="1"/>
    </xf>
    <xf numFmtId="167" fontId="5" fillId="3" borderId="10" xfId="2" applyNumberFormat="1" applyFont="1" applyFill="1" applyBorder="1" applyAlignment="1">
      <alignment horizontal="center" vertical="center" wrapText="1"/>
    </xf>
    <xf numFmtId="167" fontId="5" fillId="3" borderId="11" xfId="2" applyNumberFormat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4" fontId="5" fillId="4" borderId="20" xfId="1" applyNumberFormat="1" applyFont="1" applyFill="1" applyBorder="1" applyAlignment="1">
      <alignment horizontal="left" vertical="center" wrapText="1" indent="2"/>
    </xf>
    <xf numFmtId="169" fontId="5" fillId="4" borderId="20" xfId="2" applyNumberFormat="1" applyFont="1" applyFill="1" applyBorder="1" applyAlignment="1">
      <alignment vertical="center" wrapText="1"/>
    </xf>
    <xf numFmtId="169" fontId="5" fillId="4" borderId="21" xfId="2" applyNumberFormat="1" applyFont="1" applyFill="1" applyBorder="1" applyAlignment="1">
      <alignment vertical="center" wrapText="1"/>
    </xf>
    <xf numFmtId="170" fontId="5" fillId="2" borderId="13" xfId="3" applyNumberFormat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left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textRotation="90" wrapText="1"/>
    </xf>
    <xf numFmtId="0" fontId="4" fillId="2" borderId="18" xfId="1" applyFont="1" applyFill="1" applyBorder="1" applyAlignment="1">
      <alignment horizontal="center" vertical="center" textRotation="90" wrapText="1"/>
    </xf>
    <xf numFmtId="4" fontId="5" fillId="2" borderId="15" xfId="1" applyNumberFormat="1" applyFont="1" applyFill="1" applyBorder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4" fontId="5" fillId="4" borderId="15" xfId="1" applyNumberFormat="1" applyFont="1" applyFill="1" applyBorder="1" applyAlignment="1">
      <alignment horizontal="center" vertical="center" wrapText="1"/>
    </xf>
    <xf numFmtId="4" fontId="5" fillId="4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5" fillId="2" borderId="12" xfId="1" applyNumberFormat="1" applyFont="1" applyFill="1" applyBorder="1" applyAlignment="1">
      <alignment horizontal="right" vertical="center" wrapText="1"/>
    </xf>
    <xf numFmtId="4" fontId="5" fillId="2" borderId="13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166" fontId="5" fillId="3" borderId="17" xfId="2" applyNumberFormat="1" applyFont="1" applyFill="1" applyBorder="1" applyAlignment="1">
      <alignment horizontal="center" vertical="center" wrapText="1"/>
    </xf>
    <xf numFmtId="166" fontId="5" fillId="3" borderId="5" xfId="2" applyNumberFormat="1" applyFont="1" applyFill="1" applyBorder="1" applyAlignment="1">
      <alignment horizontal="center" vertical="center" wrapText="1"/>
    </xf>
    <xf numFmtId="166" fontId="5" fillId="3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_N"/>
    </sheetNames>
    <sheetDataSet>
      <sheetData sheetId="0">
        <row r="63">
          <cell r="C63">
            <v>666269</v>
          </cell>
        </row>
        <row r="65">
          <cell r="C65">
            <v>187580</v>
          </cell>
        </row>
        <row r="67">
          <cell r="C67">
            <v>91385</v>
          </cell>
        </row>
        <row r="69">
          <cell r="C69">
            <v>357970</v>
          </cell>
        </row>
        <row r="76">
          <cell r="C76">
            <v>105269</v>
          </cell>
        </row>
        <row r="77">
          <cell r="C77">
            <v>84490</v>
          </cell>
        </row>
        <row r="78">
          <cell r="C78">
            <v>36880</v>
          </cell>
        </row>
        <row r="79">
          <cell r="C79">
            <v>34024</v>
          </cell>
        </row>
        <row r="80">
          <cell r="C80">
            <v>12486</v>
          </cell>
        </row>
        <row r="81">
          <cell r="C81">
            <v>3937</v>
          </cell>
        </row>
        <row r="82">
          <cell r="C82">
            <v>119184</v>
          </cell>
        </row>
        <row r="83">
          <cell r="C83">
            <v>44420</v>
          </cell>
        </row>
        <row r="84">
          <cell r="C84">
            <v>9616</v>
          </cell>
        </row>
        <row r="86">
          <cell r="C86">
            <v>0</v>
          </cell>
        </row>
        <row r="87">
          <cell r="C87">
            <v>70270</v>
          </cell>
        </row>
        <row r="88">
          <cell r="C88">
            <v>0</v>
          </cell>
        </row>
        <row r="89">
          <cell r="C89">
            <v>27633</v>
          </cell>
        </row>
        <row r="91">
          <cell r="C91">
            <v>29</v>
          </cell>
        </row>
        <row r="92">
          <cell r="C92">
            <v>242789</v>
          </cell>
        </row>
        <row r="93">
          <cell r="C93">
            <v>42904</v>
          </cell>
        </row>
        <row r="95">
          <cell r="C95">
            <v>84383</v>
          </cell>
        </row>
        <row r="96">
          <cell r="C96">
            <v>8241</v>
          </cell>
        </row>
        <row r="104">
          <cell r="C104">
            <v>324968</v>
          </cell>
        </row>
        <row r="107">
          <cell r="C107">
            <v>560</v>
          </cell>
        </row>
        <row r="112">
          <cell r="C112">
            <v>5034</v>
          </cell>
        </row>
        <row r="113">
          <cell r="C113">
            <v>101407</v>
          </cell>
        </row>
        <row r="116">
          <cell r="C116">
            <v>17910</v>
          </cell>
        </row>
        <row r="119">
          <cell r="C119">
            <v>319211</v>
          </cell>
        </row>
        <row r="126">
          <cell r="C126">
            <v>290912914</v>
          </cell>
        </row>
        <row r="127">
          <cell r="C127">
            <v>937</v>
          </cell>
        </row>
        <row r="130">
          <cell r="C130">
            <v>63881193</v>
          </cell>
        </row>
        <row r="131">
          <cell r="C131">
            <v>46993</v>
          </cell>
        </row>
        <row r="134">
          <cell r="C134">
            <v>4887572</v>
          </cell>
        </row>
        <row r="135">
          <cell r="C135">
            <v>303219</v>
          </cell>
        </row>
        <row r="136">
          <cell r="C136">
            <v>34934</v>
          </cell>
        </row>
        <row r="138">
          <cell r="C138">
            <v>87186</v>
          </cell>
        </row>
        <row r="139">
          <cell r="C139">
            <v>148710</v>
          </cell>
        </row>
        <row r="140">
          <cell r="C140">
            <v>13332</v>
          </cell>
        </row>
        <row r="141">
          <cell r="C141">
            <v>534640</v>
          </cell>
        </row>
        <row r="142">
          <cell r="C142">
            <v>92234</v>
          </cell>
        </row>
        <row r="146">
          <cell r="C146">
            <v>25088</v>
          </cell>
        </row>
        <row r="147">
          <cell r="C147">
            <v>251594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61"/>
  <sheetViews>
    <sheetView tabSelected="1" view="pageBreakPreview" zoomScale="70" zoomScaleNormal="70" zoomScaleSheetLayoutView="70" workbookViewId="0">
      <selection activeCell="J2" sqref="J2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1.28515625" customWidth="1"/>
  </cols>
  <sheetData>
    <row r="1" spans="1:11" s="1" customFormat="1" ht="27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11" s="1" customFormat="1" ht="34.5" customHeight="1" thickBot="1" x14ac:dyDescent="0.3">
      <c r="A2" s="51"/>
      <c r="B2" s="51"/>
      <c r="C2" s="51"/>
      <c r="D2" s="51"/>
      <c r="E2" s="51"/>
      <c r="F2" s="51"/>
      <c r="G2" s="51"/>
      <c r="H2" s="51"/>
    </row>
    <row r="3" spans="1:11" s="1" customFormat="1" ht="24" customHeight="1" x14ac:dyDescent="0.25">
      <c r="A3" s="52" t="s">
        <v>1</v>
      </c>
      <c r="B3" s="54" t="s">
        <v>2</v>
      </c>
      <c r="C3" s="56" t="s">
        <v>3</v>
      </c>
      <c r="D3" s="58">
        <v>44378</v>
      </c>
      <c r="E3" s="59"/>
      <c r="F3" s="59"/>
      <c r="G3" s="59"/>
      <c r="H3" s="60"/>
    </row>
    <row r="4" spans="1:11" s="1" customFormat="1" ht="24" customHeight="1" thickBot="1" x14ac:dyDescent="0.3">
      <c r="A4" s="53"/>
      <c r="B4" s="55"/>
      <c r="C4" s="57"/>
      <c r="D4" s="29" t="s">
        <v>4</v>
      </c>
      <c r="E4" s="30" t="s">
        <v>5</v>
      </c>
      <c r="F4" s="30" t="s">
        <v>6</v>
      </c>
      <c r="G4" s="30" t="s">
        <v>7</v>
      </c>
      <c r="H4" s="31" t="s">
        <v>8</v>
      </c>
    </row>
    <row r="5" spans="1:11" ht="22.5" customHeight="1" x14ac:dyDescent="0.25">
      <c r="A5" s="48" t="s">
        <v>17</v>
      </c>
      <c r="B5" s="49"/>
      <c r="C5" s="20"/>
      <c r="D5" s="36">
        <f>D8+D14+D20+D26+D32+D38+D44+D50+D56</f>
        <v>356843249</v>
      </c>
      <c r="E5" s="36">
        <f t="shared" ref="E5:G5" si="0">E8+E14+E20+E26+E32+E38+E44+E50+E56</f>
        <v>112274</v>
      </c>
      <c r="F5" s="36">
        <f t="shared" si="0"/>
        <v>6396278</v>
      </c>
      <c r="G5" s="36">
        <f t="shared" si="0"/>
        <v>867594</v>
      </c>
      <c r="H5" s="2">
        <f>D5+E5+F5+G5</f>
        <v>364219395</v>
      </c>
    </row>
    <row r="6" spans="1:11" ht="22.5" customHeight="1" x14ac:dyDescent="0.25">
      <c r="A6" s="43" t="s">
        <v>18</v>
      </c>
      <c r="B6" s="44"/>
      <c r="C6" s="19"/>
      <c r="D6" s="21">
        <f>D13+D19+D25+D37+D43+D49+D55+D61</f>
        <v>26039</v>
      </c>
      <c r="E6" s="21">
        <f t="shared" ref="E6:G6" si="1">E13+E19+E25+E37+E43+E49+E55+E61</f>
        <v>0</v>
      </c>
      <c r="F6" s="21">
        <f t="shared" si="1"/>
        <v>142149</v>
      </c>
      <c r="G6" s="21">
        <f t="shared" si="1"/>
        <v>380021</v>
      </c>
      <c r="H6" s="3">
        <f>D6+E6+F6+G6</f>
        <v>548209</v>
      </c>
    </row>
    <row r="7" spans="1:11" s="4" customFormat="1" ht="16.5" x14ac:dyDescent="0.25">
      <c r="A7" s="45"/>
      <c r="B7" s="46"/>
      <c r="C7" s="37"/>
      <c r="D7" s="22"/>
      <c r="E7" s="22"/>
      <c r="F7" s="22"/>
      <c r="G7" s="22"/>
      <c r="H7" s="28"/>
    </row>
    <row r="8" spans="1:11" s="4" customFormat="1" ht="16.5" x14ac:dyDescent="0.25">
      <c r="A8" s="12">
        <v>1</v>
      </c>
      <c r="B8" s="5" t="s">
        <v>26</v>
      </c>
      <c r="C8" s="47" t="s">
        <v>9</v>
      </c>
      <c r="D8" s="16">
        <f>SUM(D9:D13)</f>
        <v>0</v>
      </c>
      <c r="E8" s="16">
        <f t="shared" ref="E8:G8" si="2">SUM(E9:E13)</f>
        <v>0</v>
      </c>
      <c r="F8" s="6">
        <f>SUM(F9:F13)</f>
        <v>34934</v>
      </c>
      <c r="G8" s="6">
        <f t="shared" si="2"/>
        <v>0</v>
      </c>
      <c r="H8" s="14">
        <f t="shared" ref="H8:H53" si="3">SUM(D8:G8)</f>
        <v>34934</v>
      </c>
    </row>
    <row r="9" spans="1:11" s="1" customFormat="1" ht="16.5" x14ac:dyDescent="0.25">
      <c r="A9" s="41" t="s">
        <v>10</v>
      </c>
      <c r="B9" s="7" t="s">
        <v>11</v>
      </c>
      <c r="C9" s="47"/>
      <c r="D9" s="23">
        <v>0</v>
      </c>
      <c r="E9" s="23">
        <v>0</v>
      </c>
      <c r="F9" s="15">
        <f>[1]Б_N!$C$136</f>
        <v>34934</v>
      </c>
      <c r="G9" s="24">
        <v>0</v>
      </c>
      <c r="H9" s="18">
        <f t="shared" si="3"/>
        <v>34934</v>
      </c>
    </row>
    <row r="10" spans="1:11" s="1" customFormat="1" ht="16.5" x14ac:dyDescent="0.25">
      <c r="A10" s="41"/>
      <c r="B10" s="7" t="s">
        <v>12</v>
      </c>
      <c r="C10" s="47"/>
      <c r="D10" s="23">
        <v>0</v>
      </c>
      <c r="E10" s="23">
        <v>0</v>
      </c>
      <c r="F10" s="25">
        <v>0</v>
      </c>
      <c r="G10" s="24">
        <v>0</v>
      </c>
      <c r="H10" s="9">
        <f t="shared" si="3"/>
        <v>0</v>
      </c>
    </row>
    <row r="11" spans="1:11" s="1" customFormat="1" ht="16.5" x14ac:dyDescent="0.25">
      <c r="A11" s="41"/>
      <c r="B11" s="7" t="s">
        <v>13</v>
      </c>
      <c r="C11" s="47"/>
      <c r="D11" s="23">
        <v>0</v>
      </c>
      <c r="E11" s="23">
        <v>0</v>
      </c>
      <c r="F11" s="25">
        <v>0</v>
      </c>
      <c r="G11" s="24">
        <v>0</v>
      </c>
      <c r="H11" s="9">
        <f t="shared" si="3"/>
        <v>0</v>
      </c>
      <c r="K11" s="1" t="s">
        <v>20</v>
      </c>
    </row>
    <row r="12" spans="1:11" s="1" customFormat="1" ht="33" x14ac:dyDescent="0.25">
      <c r="A12" s="41"/>
      <c r="B12" s="7" t="s">
        <v>14</v>
      </c>
      <c r="C12" s="47"/>
      <c r="D12" s="23">
        <v>0</v>
      </c>
      <c r="E12" s="23">
        <v>0</v>
      </c>
      <c r="F12" s="25">
        <v>0</v>
      </c>
      <c r="G12" s="24">
        <v>0</v>
      </c>
      <c r="H12" s="9">
        <f t="shared" si="3"/>
        <v>0</v>
      </c>
    </row>
    <row r="13" spans="1:11" s="1" customFormat="1" ht="16.5" x14ac:dyDescent="0.25">
      <c r="A13" s="41"/>
      <c r="B13" s="7" t="s">
        <v>15</v>
      </c>
      <c r="C13" s="47"/>
      <c r="D13" s="23">
        <v>0</v>
      </c>
      <c r="E13" s="23">
        <v>0</v>
      </c>
      <c r="F13" s="25"/>
      <c r="G13" s="24">
        <v>0</v>
      </c>
      <c r="H13" s="9">
        <f t="shared" si="3"/>
        <v>0</v>
      </c>
    </row>
    <row r="14" spans="1:11" s="4" customFormat="1" ht="16.5" x14ac:dyDescent="0.25">
      <c r="A14" s="12">
        <v>2</v>
      </c>
      <c r="B14" s="5" t="s">
        <v>16</v>
      </c>
      <c r="C14" s="39" t="s">
        <v>9</v>
      </c>
      <c r="D14" s="16">
        <f>SUM(D15:D19)</f>
        <v>0</v>
      </c>
      <c r="E14" s="16">
        <f t="shared" ref="E14:F14" si="4">SUM(E15:E19)</f>
        <v>0</v>
      </c>
      <c r="F14" s="6">
        <f t="shared" si="4"/>
        <v>4887572</v>
      </c>
      <c r="G14" s="6">
        <f>SUM(G15:G19)</f>
        <v>303219</v>
      </c>
      <c r="H14" s="14">
        <f>SUM(H15:H19)</f>
        <v>5190791</v>
      </c>
    </row>
    <row r="15" spans="1:11" s="1" customFormat="1" ht="16.5" x14ac:dyDescent="0.25">
      <c r="A15" s="41" t="s">
        <v>10</v>
      </c>
      <c r="B15" s="7" t="s">
        <v>11</v>
      </c>
      <c r="C15" s="39"/>
      <c r="D15" s="26">
        <v>0</v>
      </c>
      <c r="E15" s="26">
        <v>0</v>
      </c>
      <c r="F15" s="15">
        <f>[1]Б_N!$C$134</f>
        <v>4887572</v>
      </c>
      <c r="G15" s="15">
        <f>[1]Б_N!$C$135</f>
        <v>303219</v>
      </c>
      <c r="H15" s="18">
        <f>SUM(D15:G15)</f>
        <v>5190791</v>
      </c>
    </row>
    <row r="16" spans="1:11" s="1" customFormat="1" ht="16.5" x14ac:dyDescent="0.25">
      <c r="A16" s="41"/>
      <c r="B16" s="7" t="s">
        <v>12</v>
      </c>
      <c r="C16" s="39"/>
      <c r="D16" s="26">
        <v>0</v>
      </c>
      <c r="E16" s="26">
        <v>0</v>
      </c>
      <c r="F16" s="15">
        <v>0</v>
      </c>
      <c r="G16" s="26">
        <v>0</v>
      </c>
      <c r="H16" s="9">
        <f t="shared" si="3"/>
        <v>0</v>
      </c>
    </row>
    <row r="17" spans="1:8" s="1" customFormat="1" ht="16.5" x14ac:dyDescent="0.25">
      <c r="A17" s="41"/>
      <c r="B17" s="7" t="s">
        <v>13</v>
      </c>
      <c r="C17" s="39"/>
      <c r="D17" s="17">
        <v>0</v>
      </c>
      <c r="E17" s="17">
        <v>0</v>
      </c>
      <c r="F17" s="8">
        <v>0</v>
      </c>
      <c r="G17" s="17">
        <v>0</v>
      </c>
      <c r="H17" s="9">
        <f t="shared" si="3"/>
        <v>0</v>
      </c>
    </row>
    <row r="18" spans="1:8" s="1" customFormat="1" ht="33" x14ac:dyDescent="0.25">
      <c r="A18" s="41"/>
      <c r="B18" s="7" t="s">
        <v>14</v>
      </c>
      <c r="C18" s="39"/>
      <c r="D18" s="17">
        <v>0</v>
      </c>
      <c r="E18" s="17">
        <v>0</v>
      </c>
      <c r="F18" s="8">
        <v>0</v>
      </c>
      <c r="G18" s="17">
        <v>0</v>
      </c>
      <c r="H18" s="9">
        <f t="shared" si="3"/>
        <v>0</v>
      </c>
    </row>
    <row r="19" spans="1:8" s="1" customFormat="1" ht="16.5" x14ac:dyDescent="0.25">
      <c r="A19" s="41"/>
      <c r="B19" s="7" t="s">
        <v>15</v>
      </c>
      <c r="C19" s="39"/>
      <c r="D19" s="17">
        <v>0</v>
      </c>
      <c r="E19" s="26"/>
      <c r="F19" s="8">
        <v>0</v>
      </c>
      <c r="G19" s="17">
        <v>0</v>
      </c>
      <c r="H19" s="9">
        <f t="shared" si="3"/>
        <v>0</v>
      </c>
    </row>
    <row r="20" spans="1:8" s="4" customFormat="1" ht="16.5" x14ac:dyDescent="0.25">
      <c r="A20" s="12">
        <v>3</v>
      </c>
      <c r="B20" s="5" t="s">
        <v>27</v>
      </c>
      <c r="C20" s="39" t="s">
        <v>9</v>
      </c>
      <c r="D20" s="6">
        <f>SUM(D21:D25)</f>
        <v>290912914</v>
      </c>
      <c r="E20" s="16">
        <f t="shared" ref="E20:F20" si="5">SUM(E21:E25)</f>
        <v>0</v>
      </c>
      <c r="F20" s="27">
        <f t="shared" si="5"/>
        <v>937</v>
      </c>
      <c r="G20" s="16">
        <f>SUM(G21:G25)</f>
        <v>0</v>
      </c>
      <c r="H20" s="14">
        <f>SUM(D20:G20)</f>
        <v>290913851</v>
      </c>
    </row>
    <row r="21" spans="1:8" s="1" customFormat="1" ht="16.5" x14ac:dyDescent="0.25">
      <c r="A21" s="41" t="s">
        <v>10</v>
      </c>
      <c r="B21" s="7" t="s">
        <v>11</v>
      </c>
      <c r="C21" s="39"/>
      <c r="D21" s="15">
        <f>[1]Б_N!$C$126</f>
        <v>290912914</v>
      </c>
      <c r="E21" s="26">
        <v>0</v>
      </c>
      <c r="F21" s="26">
        <f>[1]Б_N!$C$127</f>
        <v>937</v>
      </c>
      <c r="G21" s="17">
        <v>0</v>
      </c>
      <c r="H21" s="18">
        <f t="shared" si="3"/>
        <v>290913851</v>
      </c>
    </row>
    <row r="22" spans="1:8" s="1" customFormat="1" ht="16.5" x14ac:dyDescent="0.25">
      <c r="A22" s="41"/>
      <c r="B22" s="7" t="s">
        <v>12</v>
      </c>
      <c r="C22" s="39"/>
      <c r="D22" s="26">
        <v>0</v>
      </c>
      <c r="E22" s="26">
        <v>0</v>
      </c>
      <c r="F22" s="26">
        <v>0</v>
      </c>
      <c r="G22" s="17">
        <v>0</v>
      </c>
      <c r="H22" s="9">
        <f t="shared" si="3"/>
        <v>0</v>
      </c>
    </row>
    <row r="23" spans="1:8" s="1" customFormat="1" ht="16.5" x14ac:dyDescent="0.25">
      <c r="A23" s="41"/>
      <c r="B23" s="7" t="s">
        <v>13</v>
      </c>
      <c r="C23" s="39"/>
      <c r="D23" s="26">
        <v>0</v>
      </c>
      <c r="E23" s="26">
        <v>0</v>
      </c>
      <c r="F23" s="26">
        <v>0</v>
      </c>
      <c r="G23" s="17">
        <v>0</v>
      </c>
      <c r="H23" s="9">
        <f t="shared" si="3"/>
        <v>0</v>
      </c>
    </row>
    <row r="24" spans="1:8" s="1" customFormat="1" ht="33" x14ac:dyDescent="0.25">
      <c r="A24" s="41"/>
      <c r="B24" s="7" t="s">
        <v>14</v>
      </c>
      <c r="C24" s="39"/>
      <c r="D24" s="26">
        <v>0</v>
      </c>
      <c r="E24" s="26">
        <v>0</v>
      </c>
      <c r="F24" s="26">
        <v>0</v>
      </c>
      <c r="G24" s="17">
        <v>0</v>
      </c>
      <c r="H24" s="9">
        <f t="shared" si="3"/>
        <v>0</v>
      </c>
    </row>
    <row r="25" spans="1:8" s="1" customFormat="1" ht="16.5" x14ac:dyDescent="0.25">
      <c r="A25" s="41"/>
      <c r="B25" s="7" t="s">
        <v>15</v>
      </c>
      <c r="C25" s="39"/>
      <c r="D25" s="15">
        <v>0</v>
      </c>
      <c r="E25" s="26">
        <v>0</v>
      </c>
      <c r="F25" s="26">
        <v>0</v>
      </c>
      <c r="G25" s="17">
        <v>0</v>
      </c>
      <c r="H25" s="9">
        <f>SUM(D25:G25)</f>
        <v>0</v>
      </c>
    </row>
    <row r="26" spans="1:8" s="1" customFormat="1" ht="16.5" x14ac:dyDescent="0.25">
      <c r="A26" s="12">
        <v>5</v>
      </c>
      <c r="B26" s="5" t="s">
        <v>21</v>
      </c>
      <c r="C26" s="39" t="s">
        <v>9</v>
      </c>
      <c r="D26" s="6">
        <f>SUM(D27:D31)</f>
        <v>63928186</v>
      </c>
      <c r="E26" s="6">
        <f t="shared" ref="E26:G26" si="6">SUM(E27:E31)</f>
        <v>0</v>
      </c>
      <c r="F26" s="6">
        <f t="shared" si="6"/>
        <v>0</v>
      </c>
      <c r="G26" s="16">
        <f t="shared" si="6"/>
        <v>0</v>
      </c>
      <c r="H26" s="14">
        <f t="shared" ref="H26" si="7">SUM(D26:G26)</f>
        <v>63928186</v>
      </c>
    </row>
    <row r="27" spans="1:8" s="1" customFormat="1" ht="16.5" x14ac:dyDescent="0.25">
      <c r="A27" s="41" t="s">
        <v>10</v>
      </c>
      <c r="B27" s="7" t="s">
        <v>11</v>
      </c>
      <c r="C27" s="39"/>
      <c r="D27" s="15">
        <f>[1]Б_N!$C$130+[1]Б_N!$C$131</f>
        <v>63928186</v>
      </c>
      <c r="E27" s="8">
        <v>0</v>
      </c>
      <c r="F27" s="8">
        <v>0</v>
      </c>
      <c r="G27" s="17">
        <v>0</v>
      </c>
      <c r="H27" s="18">
        <f>SUM(D27:G27)</f>
        <v>63928186</v>
      </c>
    </row>
    <row r="28" spans="1:8" s="1" customFormat="1" ht="16.5" x14ac:dyDescent="0.25">
      <c r="A28" s="41"/>
      <c r="B28" s="7" t="s">
        <v>12</v>
      </c>
      <c r="C28" s="39"/>
      <c r="D28" s="8">
        <v>0</v>
      </c>
      <c r="E28" s="8">
        <v>0</v>
      </c>
      <c r="F28" s="8">
        <v>0</v>
      </c>
      <c r="G28" s="17">
        <v>0</v>
      </c>
      <c r="H28" s="9">
        <f t="shared" ref="H28:H31" si="8">SUM(D28:G28)</f>
        <v>0</v>
      </c>
    </row>
    <row r="29" spans="1:8" s="1" customFormat="1" ht="16.5" x14ac:dyDescent="0.25">
      <c r="A29" s="41"/>
      <c r="B29" s="7" t="s">
        <v>13</v>
      </c>
      <c r="C29" s="39"/>
      <c r="D29" s="8">
        <v>0</v>
      </c>
      <c r="E29" s="8">
        <v>0</v>
      </c>
      <c r="F29" s="8">
        <v>0</v>
      </c>
      <c r="G29" s="17">
        <v>0</v>
      </c>
      <c r="H29" s="9">
        <f t="shared" si="8"/>
        <v>0</v>
      </c>
    </row>
    <row r="30" spans="1:8" s="1" customFormat="1" ht="33" x14ac:dyDescent="0.25">
      <c r="A30" s="41"/>
      <c r="B30" s="7" t="s">
        <v>14</v>
      </c>
      <c r="C30" s="39"/>
      <c r="D30" s="8">
        <v>0</v>
      </c>
      <c r="E30" s="8">
        <v>0</v>
      </c>
      <c r="F30" s="8">
        <v>0</v>
      </c>
      <c r="G30" s="17">
        <v>0</v>
      </c>
      <c r="H30" s="9">
        <f t="shared" si="8"/>
        <v>0</v>
      </c>
    </row>
    <row r="31" spans="1:8" s="1" customFormat="1" ht="16.5" x14ac:dyDescent="0.25">
      <c r="A31" s="41"/>
      <c r="B31" s="7" t="s">
        <v>15</v>
      </c>
      <c r="C31" s="39"/>
      <c r="D31" s="8">
        <v>0</v>
      </c>
      <c r="E31" s="8">
        <v>0</v>
      </c>
      <c r="F31" s="8">
        <v>0</v>
      </c>
      <c r="G31" s="17">
        <v>0</v>
      </c>
      <c r="H31" s="9">
        <f t="shared" si="8"/>
        <v>0</v>
      </c>
    </row>
    <row r="32" spans="1:8" ht="16.5" x14ac:dyDescent="0.25">
      <c r="A32" s="12">
        <v>6</v>
      </c>
      <c r="B32" s="5" t="s">
        <v>19</v>
      </c>
      <c r="C32" s="39" t="s">
        <v>9</v>
      </c>
      <c r="D32" s="6">
        <f>SUM(D33:D37)</f>
        <v>534640</v>
      </c>
      <c r="E32" s="6">
        <f t="shared" ref="E32:G32" si="9">SUM(E33:E37)</f>
        <v>0</v>
      </c>
      <c r="F32" s="6">
        <f t="shared" si="9"/>
        <v>0</v>
      </c>
      <c r="G32" s="16">
        <f t="shared" si="9"/>
        <v>0</v>
      </c>
      <c r="H32" s="14">
        <f t="shared" si="3"/>
        <v>534640</v>
      </c>
    </row>
    <row r="33" spans="1:8" ht="16.5" x14ac:dyDescent="0.25">
      <c r="A33" s="41" t="s">
        <v>10</v>
      </c>
      <c r="B33" s="7" t="s">
        <v>11</v>
      </c>
      <c r="C33" s="39"/>
      <c r="D33" s="15">
        <f>[1]Б_N!$C$141</f>
        <v>534640</v>
      </c>
      <c r="E33" s="8">
        <v>0</v>
      </c>
      <c r="F33" s="8">
        <v>0</v>
      </c>
      <c r="G33" s="17">
        <v>0</v>
      </c>
      <c r="H33" s="18">
        <f>SUM(D33:G33)</f>
        <v>534640</v>
      </c>
    </row>
    <row r="34" spans="1:8" ht="16.5" x14ac:dyDescent="0.25">
      <c r="A34" s="41"/>
      <c r="B34" s="7" t="s">
        <v>12</v>
      </c>
      <c r="C34" s="39"/>
      <c r="D34" s="8">
        <v>0</v>
      </c>
      <c r="E34" s="8">
        <v>0</v>
      </c>
      <c r="F34" s="8">
        <v>0</v>
      </c>
      <c r="G34" s="17">
        <v>0</v>
      </c>
      <c r="H34" s="9">
        <f t="shared" si="3"/>
        <v>0</v>
      </c>
    </row>
    <row r="35" spans="1:8" ht="16.5" x14ac:dyDescent="0.25">
      <c r="A35" s="41"/>
      <c r="B35" s="7" t="s">
        <v>13</v>
      </c>
      <c r="C35" s="39"/>
      <c r="D35" s="8">
        <v>0</v>
      </c>
      <c r="E35" s="8">
        <v>0</v>
      </c>
      <c r="F35" s="8">
        <v>0</v>
      </c>
      <c r="G35" s="17">
        <v>0</v>
      </c>
      <c r="H35" s="9">
        <f t="shared" si="3"/>
        <v>0</v>
      </c>
    </row>
    <row r="36" spans="1:8" ht="33" x14ac:dyDescent="0.25">
      <c r="A36" s="41"/>
      <c r="B36" s="7" t="s">
        <v>14</v>
      </c>
      <c r="C36" s="39"/>
      <c r="D36" s="8">
        <v>0</v>
      </c>
      <c r="E36" s="8">
        <v>0</v>
      </c>
      <c r="F36" s="8">
        <v>0</v>
      </c>
      <c r="G36" s="17">
        <v>0</v>
      </c>
      <c r="H36" s="9">
        <f t="shared" si="3"/>
        <v>0</v>
      </c>
    </row>
    <row r="37" spans="1:8" ht="16.5" x14ac:dyDescent="0.25">
      <c r="A37" s="41"/>
      <c r="B37" s="7" t="s">
        <v>15</v>
      </c>
      <c r="C37" s="39"/>
      <c r="D37" s="8">
        <v>0</v>
      </c>
      <c r="E37" s="8">
        <v>0</v>
      </c>
      <c r="F37" s="8">
        <v>0</v>
      </c>
      <c r="G37" s="17">
        <v>0</v>
      </c>
      <c r="H37" s="9">
        <f t="shared" si="3"/>
        <v>0</v>
      </c>
    </row>
    <row r="38" spans="1:8" ht="16.5" x14ac:dyDescent="0.25">
      <c r="A38" s="12">
        <v>7</v>
      </c>
      <c r="B38" s="5" t="s">
        <v>28</v>
      </c>
      <c r="C38" s="39" t="s">
        <v>9</v>
      </c>
      <c r="D38" s="6">
        <f>SUM(D39:D43)</f>
        <v>0</v>
      </c>
      <c r="E38" s="6">
        <f t="shared" ref="E38:G38" si="10">SUM(E39:E43)</f>
        <v>87186</v>
      </c>
      <c r="F38" s="6">
        <f t="shared" si="10"/>
        <v>148710</v>
      </c>
      <c r="G38" s="6">
        <f t="shared" si="10"/>
        <v>13332</v>
      </c>
      <c r="H38" s="14">
        <f t="shared" si="3"/>
        <v>249228</v>
      </c>
    </row>
    <row r="39" spans="1:8" ht="16.5" x14ac:dyDescent="0.25">
      <c r="A39" s="41" t="s">
        <v>10</v>
      </c>
      <c r="B39" s="7" t="s">
        <v>11</v>
      </c>
      <c r="C39" s="39"/>
      <c r="D39" s="8">
        <v>0</v>
      </c>
      <c r="E39" s="15">
        <f>[1]Б_N!$C$138</f>
        <v>87186</v>
      </c>
      <c r="F39" s="15">
        <f>[1]Б_N!$C$139</f>
        <v>148710</v>
      </c>
      <c r="G39" s="15">
        <f>[1]Б_N!$C$140</f>
        <v>13332</v>
      </c>
      <c r="H39" s="18">
        <f t="shared" si="3"/>
        <v>249228</v>
      </c>
    </row>
    <row r="40" spans="1:8" ht="16.5" x14ac:dyDescent="0.25">
      <c r="A40" s="41"/>
      <c r="B40" s="7" t="s">
        <v>12</v>
      </c>
      <c r="C40" s="39"/>
      <c r="D40" s="8">
        <v>0</v>
      </c>
      <c r="E40" s="15">
        <v>0</v>
      </c>
      <c r="F40" s="15">
        <v>0</v>
      </c>
      <c r="G40" s="15">
        <v>0</v>
      </c>
      <c r="H40" s="9">
        <f t="shared" si="3"/>
        <v>0</v>
      </c>
    </row>
    <row r="41" spans="1:8" ht="16.5" x14ac:dyDescent="0.25">
      <c r="A41" s="41"/>
      <c r="B41" s="7" t="s">
        <v>13</v>
      </c>
      <c r="C41" s="39"/>
      <c r="D41" s="8">
        <v>0</v>
      </c>
      <c r="E41" s="15">
        <v>0</v>
      </c>
      <c r="F41" s="15">
        <v>0</v>
      </c>
      <c r="G41" s="15">
        <v>0</v>
      </c>
      <c r="H41" s="9">
        <f t="shared" si="3"/>
        <v>0</v>
      </c>
    </row>
    <row r="42" spans="1:8" ht="33" x14ac:dyDescent="0.25">
      <c r="A42" s="41"/>
      <c r="B42" s="7" t="s">
        <v>14</v>
      </c>
      <c r="C42" s="39"/>
      <c r="D42" s="8">
        <v>0</v>
      </c>
      <c r="E42" s="8">
        <v>0</v>
      </c>
      <c r="F42" s="8">
        <v>0</v>
      </c>
      <c r="G42" s="8">
        <v>0</v>
      </c>
      <c r="H42" s="9">
        <f t="shared" si="3"/>
        <v>0</v>
      </c>
    </row>
    <row r="43" spans="1:8" ht="16.5" x14ac:dyDescent="0.25">
      <c r="A43" s="41"/>
      <c r="B43" s="7" t="s">
        <v>15</v>
      </c>
      <c r="C43" s="39"/>
      <c r="D43" s="8">
        <v>0</v>
      </c>
      <c r="E43" s="8">
        <v>0</v>
      </c>
      <c r="F43" s="8">
        <v>0</v>
      </c>
      <c r="G43" s="8">
        <v>0</v>
      </c>
      <c r="H43" s="9">
        <f t="shared" si="3"/>
        <v>0</v>
      </c>
    </row>
    <row r="44" spans="1:8" ht="16.5" x14ac:dyDescent="0.25">
      <c r="A44" s="12">
        <v>8</v>
      </c>
      <c r="B44" s="5" t="s">
        <v>22</v>
      </c>
      <c r="C44" s="39" t="s">
        <v>9</v>
      </c>
      <c r="D44" s="6">
        <f>SUM(D45:D49)</f>
        <v>92234</v>
      </c>
      <c r="E44" s="6">
        <f t="shared" ref="E44:G44" si="11">SUM(E45:E49)</f>
        <v>0</v>
      </c>
      <c r="F44" s="6">
        <f t="shared" si="11"/>
        <v>0</v>
      </c>
      <c r="G44" s="6">
        <f t="shared" si="11"/>
        <v>0</v>
      </c>
      <c r="H44" s="14">
        <f t="shared" si="3"/>
        <v>92234</v>
      </c>
    </row>
    <row r="45" spans="1:8" ht="16.5" x14ac:dyDescent="0.25">
      <c r="A45" s="41" t="s">
        <v>10</v>
      </c>
      <c r="B45" s="7" t="s">
        <v>11</v>
      </c>
      <c r="C45" s="39"/>
      <c r="D45" s="15">
        <f>[1]Б_N!$C$142</f>
        <v>92234</v>
      </c>
      <c r="E45" s="8">
        <v>0</v>
      </c>
      <c r="F45" s="8">
        <v>0</v>
      </c>
      <c r="G45" s="8">
        <v>0</v>
      </c>
      <c r="H45" s="18">
        <f t="shared" si="3"/>
        <v>92234</v>
      </c>
    </row>
    <row r="46" spans="1:8" ht="16.5" x14ac:dyDescent="0.25">
      <c r="A46" s="41"/>
      <c r="B46" s="7" t="s">
        <v>12</v>
      </c>
      <c r="C46" s="39"/>
      <c r="D46" s="8">
        <v>0</v>
      </c>
      <c r="E46" s="8">
        <v>0</v>
      </c>
      <c r="F46" s="8">
        <v>0</v>
      </c>
      <c r="G46" s="8">
        <v>0</v>
      </c>
      <c r="H46" s="9">
        <f t="shared" si="3"/>
        <v>0</v>
      </c>
    </row>
    <row r="47" spans="1:8" ht="16.5" x14ac:dyDescent="0.25">
      <c r="A47" s="41"/>
      <c r="B47" s="7" t="s">
        <v>13</v>
      </c>
      <c r="C47" s="39"/>
      <c r="D47" s="8">
        <v>0</v>
      </c>
      <c r="E47" s="8">
        <v>0</v>
      </c>
      <c r="F47" s="8">
        <v>0</v>
      </c>
      <c r="G47" s="8">
        <v>0</v>
      </c>
      <c r="H47" s="9">
        <f t="shared" si="3"/>
        <v>0</v>
      </c>
    </row>
    <row r="48" spans="1:8" ht="33" x14ac:dyDescent="0.25">
      <c r="A48" s="41"/>
      <c r="B48" s="7" t="s">
        <v>14</v>
      </c>
      <c r="C48" s="39"/>
      <c r="D48" s="8">
        <v>0</v>
      </c>
      <c r="E48" s="8">
        <v>0</v>
      </c>
      <c r="F48" s="8">
        <v>0</v>
      </c>
      <c r="G48" s="8">
        <v>0</v>
      </c>
      <c r="H48" s="9">
        <f>SUM(D48:G48)</f>
        <v>0</v>
      </c>
    </row>
    <row r="49" spans="1:8" ht="16.5" x14ac:dyDescent="0.25">
      <c r="A49" s="41"/>
      <c r="B49" s="7" t="s">
        <v>15</v>
      </c>
      <c r="C49" s="39"/>
      <c r="D49" s="8">
        <v>0</v>
      </c>
      <c r="E49" s="8">
        <v>0</v>
      </c>
      <c r="F49" s="8">
        <v>0</v>
      </c>
      <c r="G49" s="8">
        <v>0</v>
      </c>
      <c r="H49" s="9">
        <f t="shared" si="3"/>
        <v>0</v>
      </c>
    </row>
    <row r="50" spans="1:8" ht="16.5" x14ac:dyDescent="0.25">
      <c r="A50" s="12">
        <v>9</v>
      </c>
      <c r="B50" s="5" t="s">
        <v>23</v>
      </c>
      <c r="C50" s="39" t="s">
        <v>9</v>
      </c>
      <c r="D50" s="6">
        <f>SUM(D51:D55)</f>
        <v>0</v>
      </c>
      <c r="E50" s="6">
        <f t="shared" ref="E50:G50" si="12">SUM(E51:E55)</f>
        <v>25088</v>
      </c>
      <c r="F50" s="6">
        <f t="shared" si="12"/>
        <v>251594</v>
      </c>
      <c r="G50" s="6">
        <f t="shared" si="12"/>
        <v>0</v>
      </c>
      <c r="H50" s="14">
        <f t="shared" si="3"/>
        <v>276682</v>
      </c>
    </row>
    <row r="51" spans="1:8" ht="16.5" x14ac:dyDescent="0.25">
      <c r="A51" s="41" t="s">
        <v>10</v>
      </c>
      <c r="B51" s="7" t="s">
        <v>11</v>
      </c>
      <c r="C51" s="39"/>
      <c r="D51" s="8">
        <v>0</v>
      </c>
      <c r="E51" s="15">
        <f>[1]Б_N!$C$146</f>
        <v>25088</v>
      </c>
      <c r="F51" s="15">
        <f>[1]Б_N!$C$147</f>
        <v>251594</v>
      </c>
      <c r="G51" s="8">
        <v>0</v>
      </c>
      <c r="H51" s="18">
        <f t="shared" si="3"/>
        <v>276682</v>
      </c>
    </row>
    <row r="52" spans="1:8" ht="16.5" x14ac:dyDescent="0.25">
      <c r="A52" s="41"/>
      <c r="B52" s="7" t="s">
        <v>12</v>
      </c>
      <c r="C52" s="39"/>
      <c r="D52" s="15">
        <v>0</v>
      </c>
      <c r="E52" s="15">
        <v>0</v>
      </c>
      <c r="F52" s="15">
        <v>0</v>
      </c>
      <c r="G52" s="8">
        <v>0</v>
      </c>
      <c r="H52" s="9">
        <f t="shared" si="3"/>
        <v>0</v>
      </c>
    </row>
    <row r="53" spans="1:8" ht="16.5" x14ac:dyDescent="0.25">
      <c r="A53" s="41"/>
      <c r="B53" s="7" t="s">
        <v>13</v>
      </c>
      <c r="C53" s="39"/>
      <c r="D53" s="8">
        <v>0</v>
      </c>
      <c r="E53" s="8">
        <v>0</v>
      </c>
      <c r="F53" s="8">
        <v>0</v>
      </c>
      <c r="G53" s="8">
        <v>0</v>
      </c>
      <c r="H53" s="9">
        <f t="shared" si="3"/>
        <v>0</v>
      </c>
    </row>
    <row r="54" spans="1:8" ht="33" x14ac:dyDescent="0.25">
      <c r="A54" s="41"/>
      <c r="B54" s="7" t="s">
        <v>14</v>
      </c>
      <c r="C54" s="39"/>
      <c r="D54" s="8">
        <v>0</v>
      </c>
      <c r="E54" s="8">
        <v>0</v>
      </c>
      <c r="F54" s="8">
        <v>0</v>
      </c>
      <c r="G54" s="8">
        <v>0</v>
      </c>
      <c r="H54" s="9">
        <f>SUM(D54:G54)</f>
        <v>0</v>
      </c>
    </row>
    <row r="55" spans="1:8" ht="16.5" x14ac:dyDescent="0.25">
      <c r="A55" s="41"/>
      <c r="B55" s="7" t="s">
        <v>15</v>
      </c>
      <c r="C55" s="39"/>
      <c r="D55" s="8">
        <v>0</v>
      </c>
      <c r="E55" s="8">
        <v>0</v>
      </c>
      <c r="F55" s="8">
        <v>0</v>
      </c>
      <c r="G55" s="8">
        <v>0</v>
      </c>
      <c r="H55" s="9">
        <f t="shared" ref="H55:H59" si="13">SUM(D55:G55)</f>
        <v>0</v>
      </c>
    </row>
    <row r="56" spans="1:8" ht="16.5" x14ac:dyDescent="0.25">
      <c r="A56" s="32">
        <v>10</v>
      </c>
      <c r="B56" s="33" t="s">
        <v>24</v>
      </c>
      <c r="C56" s="38" t="s">
        <v>9</v>
      </c>
      <c r="D56" s="34">
        <f>SUM(D57:D61)</f>
        <v>1375275</v>
      </c>
      <c r="E56" s="34">
        <f t="shared" ref="E56:G56" si="14">SUM(E57:E61)</f>
        <v>0</v>
      </c>
      <c r="F56" s="34">
        <f t="shared" si="14"/>
        <v>1072531</v>
      </c>
      <c r="G56" s="34">
        <f t="shared" si="14"/>
        <v>551043</v>
      </c>
      <c r="H56" s="35">
        <f t="shared" si="13"/>
        <v>2998849</v>
      </c>
    </row>
    <row r="57" spans="1:8" ht="16.5" x14ac:dyDescent="0.25">
      <c r="A57" s="41" t="s">
        <v>10</v>
      </c>
      <c r="B57" s="7" t="s">
        <v>11</v>
      </c>
      <c r="C57" s="39"/>
      <c r="D57" s="15">
        <f>[1]Б_N!$C$63+[1]Б_N!$C$69+[1]Б_N!$C$91+[1]Б_N!$C$104</f>
        <v>1349236</v>
      </c>
      <c r="E57" s="15">
        <v>0</v>
      </c>
      <c r="F57" s="15">
        <f>[1]Б_N!$C$92+[1]Б_N!$C$95+[1]Б_N!$C$112+[1]Б_N!$C$65+[1]Б_N!$C$67+[1]Б_N!$C$119</f>
        <v>930382</v>
      </c>
      <c r="G57" s="8">
        <f>[1]Б_N!$C$93+[1]Б_N!$C$96+[1]Б_N!$C$107+[1]Б_N!$C$116+[1]Б_N!$C$113</f>
        <v>171022</v>
      </c>
      <c r="H57" s="18">
        <f>SUM(D57:G57)</f>
        <v>2450640</v>
      </c>
    </row>
    <row r="58" spans="1:8" ht="16.5" x14ac:dyDescent="0.25">
      <c r="A58" s="41"/>
      <c r="B58" s="7" t="s">
        <v>12</v>
      </c>
      <c r="C58" s="39"/>
      <c r="D58" s="15">
        <v>0</v>
      </c>
      <c r="E58" s="15">
        <v>0</v>
      </c>
      <c r="F58" s="15">
        <v>0</v>
      </c>
      <c r="G58" s="8">
        <v>0</v>
      </c>
      <c r="H58" s="9">
        <f t="shared" si="13"/>
        <v>0</v>
      </c>
    </row>
    <row r="59" spans="1:8" ht="16.5" x14ac:dyDescent="0.25">
      <c r="A59" s="41"/>
      <c r="B59" s="7" t="s">
        <v>13</v>
      </c>
      <c r="C59" s="39"/>
      <c r="D59" s="8">
        <v>0</v>
      </c>
      <c r="E59" s="8">
        <v>0</v>
      </c>
      <c r="F59" s="8">
        <v>0</v>
      </c>
      <c r="G59" s="8">
        <v>0</v>
      </c>
      <c r="H59" s="9">
        <f t="shared" si="13"/>
        <v>0</v>
      </c>
    </row>
    <row r="60" spans="1:8" ht="33" x14ac:dyDescent="0.25">
      <c r="A60" s="41"/>
      <c r="B60" s="7" t="s">
        <v>14</v>
      </c>
      <c r="C60" s="39"/>
      <c r="D60" s="8">
        <v>0</v>
      </c>
      <c r="E60" s="8">
        <v>0</v>
      </c>
      <c r="F60" s="8">
        <v>0</v>
      </c>
      <c r="G60" s="8">
        <v>0</v>
      </c>
      <c r="H60" s="9">
        <f>SUM(D60:G60)</f>
        <v>0</v>
      </c>
    </row>
    <row r="61" spans="1:8" ht="17.25" thickBot="1" x14ac:dyDescent="0.3">
      <c r="A61" s="42"/>
      <c r="B61" s="13" t="s">
        <v>25</v>
      </c>
      <c r="C61" s="40"/>
      <c r="D61" s="10">
        <f>[1]Б_N!$C$80+[1]Б_N!$C$81+[1]Б_N!$C$84</f>
        <v>26039</v>
      </c>
      <c r="E61" s="10">
        <v>0</v>
      </c>
      <c r="F61" s="10">
        <f>[1]Б_N!$C$76+[1]Б_N!$C$78+[1]Б_N!$C$86+[1]Б_N!$C$88</f>
        <v>142149</v>
      </c>
      <c r="G61" s="10">
        <f>[1]Б_N!$C$77+[1]Б_N!$C$79+[1]Б_N!$C$82+[1]Б_N!$C$83+[1]Б_N!$C$87+[1]Б_N!$C$89</f>
        <v>380021</v>
      </c>
      <c r="H61" s="11">
        <f t="shared" ref="H61" si="15">SUM(D61:G61)</f>
        <v>548209</v>
      </c>
    </row>
  </sheetData>
  <mergeCells count="26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6:C61"/>
    <mergeCell ref="A57:A61"/>
    <mergeCell ref="C50:C55"/>
    <mergeCell ref="A51:A55"/>
    <mergeCell ref="C38:C43"/>
    <mergeCell ref="A39:A43"/>
    <mergeCell ref="C44:C49"/>
    <mergeCell ref="A45:A49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 (2021г)</vt:lpstr>
      <vt:lpstr>'07 (2021г)'!Область_печати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2021-08-06T12:04:42Z</dcterms:modified>
</cp:coreProperties>
</file>