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3955" windowHeight="11250" activeTab="2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5" r:id="rId5"/>
  </sheets>
  <externalReferences>
    <externalReference r:id="rId6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 localSheetId="4">#REF!</definedName>
    <definedName name="_tst2">#REF!</definedName>
    <definedName name="_tst3" localSheetId="4">#REF!</definedName>
    <definedName name="_tst3">#REF!</definedName>
    <definedName name="_tst4" localSheetId="4">#REF!</definedName>
    <definedName name="_tst4">#REF!</definedName>
    <definedName name="_tst5" localSheetId="4">#REF!</definedName>
    <definedName name="_tst5">#REF!</definedName>
    <definedName name="ADDR_OC" localSheetId="4">#REF!</definedName>
    <definedName name="ADDR_OC">#REF!</definedName>
    <definedName name="buyer" localSheetId="4">#REF!</definedName>
    <definedName name="buyer">#REF!</definedName>
    <definedName name="buyer_adr" localSheetId="4">#REF!</definedName>
    <definedName name="buyer_adr">#REF!</definedName>
    <definedName name="buyer_dog" localSheetId="4">#REF!</definedName>
    <definedName name="buyer_dog">#REF!</definedName>
    <definedName name="buyer_innkpp" localSheetId="4">#REF!</definedName>
    <definedName name="buyer_innkpp">#REF!</definedName>
    <definedName name="CAPT" localSheetId="4">#REF!</definedName>
    <definedName name="CAPT">#REF!</definedName>
    <definedName name="cargo" localSheetId="4">#REF!</definedName>
    <definedName name="cargo">#REF!</definedName>
    <definedName name="duties1" localSheetId="4">#REF!</definedName>
    <definedName name="duties1">#REF!</definedName>
    <definedName name="duties2" localSheetId="4">#REF!</definedName>
    <definedName name="duties2">#REF!</definedName>
    <definedName name="FOR_PERIOD" localSheetId="4">#REF!</definedName>
    <definedName name="FOR_PERIOD">#REF!</definedName>
    <definedName name="gtp" localSheetId="4">#REF!</definedName>
    <definedName name="gtp">#REF!</definedName>
    <definedName name="lv_auth1" localSheetId="4">#REF!</definedName>
    <definedName name="lv_auth1">#REF!</definedName>
    <definedName name="lv_auth2" localSheetId="4">#REF!</definedName>
    <definedName name="lv_auth2">#REF!</definedName>
    <definedName name="main_table" localSheetId="4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>#REF!</definedName>
    <definedName name="RANGE" localSheetId="4">#REF!</definedName>
    <definedName name="RANGE">#REF!</definedName>
    <definedName name="seller" localSheetId="4">#REF!</definedName>
    <definedName name="seller">#REF!</definedName>
    <definedName name="seller_adr" localSheetId="4">#REF!</definedName>
    <definedName name="seller_adr">#REF!</definedName>
    <definedName name="seller_innkpp" localSheetId="4">#REF!</definedName>
    <definedName name="seller_innkpp">#REF!</definedName>
    <definedName name="seller_name" localSheetId="4">#REF!</definedName>
    <definedName name="seller_name">#REF!</definedName>
    <definedName name="spell_sum" localSheetId="4">#REF!</definedName>
    <definedName name="spell_sum">#REF!</definedName>
    <definedName name="subjects" localSheetId="4">#REF!</definedName>
    <definedName name="subjects">#REF!</definedName>
    <definedName name="subsum_table" localSheetId="4">#REF!</definedName>
    <definedName name="subsum_table">#REF!</definedName>
    <definedName name="TM" localSheetId="4">#REF!</definedName>
    <definedName name="TM">#REF!</definedName>
    <definedName name="VKBEZ" localSheetId="4">#REF!</definedName>
    <definedName name="VKBEZ">#REF!</definedName>
    <definedName name="_xlnm.Database" localSheetId="4">#REF!</definedName>
    <definedName name="_xlnm.Database">#REF!</definedName>
    <definedName name="мил">{0,"овz";1,"z";2,"аz";5,"овz"}</definedName>
    <definedName name="_xlnm.Print_Area" localSheetId="0">'1 ЦК'!$A$1:$F$41</definedName>
    <definedName name="_xlnm.Print_Area" localSheetId="1">'3 ЦК'!$A$1:$D$41</definedName>
    <definedName name="_xlnm.Print_Area" localSheetId="4">'3 ЦК (СЭС)'!$A$10:$Y$42</definedName>
    <definedName name="_xlnm.Print_Area" localSheetId="2">'5 ЦК'!$A$1:$F$64</definedName>
    <definedName name="_xlnm.Print_Area" localSheetId="3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1" l="1"/>
  <c r="D12" i="3" l="1"/>
  <c r="F11" i="3"/>
  <c r="F12" i="3" s="1"/>
  <c r="E11" i="3"/>
  <c r="E12" i="3" s="1"/>
  <c r="H3" i="3"/>
  <c r="H2" i="3"/>
  <c r="H3" i="2"/>
  <c r="A5" i="2" s="1"/>
  <c r="H2" i="2"/>
  <c r="D41" i="2"/>
  <c r="D23" i="2"/>
  <c r="D26" i="3"/>
  <c r="J8" i="4" s="1"/>
  <c r="A4" i="3"/>
  <c r="J7" i="4" l="1"/>
  <c r="D39" i="2"/>
  <c r="D37" i="2" s="1"/>
  <c r="D33" i="2" s="1"/>
  <c r="D32" i="2" s="1"/>
  <c r="D21" i="2"/>
  <c r="D19" i="2" s="1"/>
  <c r="D15" i="2" s="1"/>
  <c r="D14" i="2" s="1"/>
  <c r="D25" i="3"/>
  <c r="E25" i="3"/>
  <c r="E21" i="3" s="1"/>
  <c r="E15" i="3" s="1"/>
  <c r="E14" i="3" s="1"/>
  <c r="F25" i="3"/>
  <c r="D14" i="3" l="1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<sst xmlns="http://schemas.openxmlformats.org/spreadsheetml/2006/main" count="215" uniqueCount="73">
  <si>
    <t>Нерегулируемые цены на электрическую энергию (мощность),</t>
  </si>
  <si>
    <t>на территории Тюменской области, ХМАО и ЯНАО в сентябре 2016 года (прогноз)</t>
  </si>
  <si>
    <t>поставляемую ООО "Сургутэнергосбыт"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</si>
  <si>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</si>
  <si>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</si>
  <si>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</si>
  <si>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</si>
  <si>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</si>
  <si>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</si>
  <si>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</si>
  <si>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</si>
  <si>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</si>
  <si>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</si>
  <si>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</si>
  <si>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</si>
  <si>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</si>
  <si>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</si>
  <si>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</si>
  <si>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</si>
  <si>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</si>
  <si>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</si>
  <si>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</si>
  <si>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</si>
  <si>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</si>
  <si>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</si>
  <si>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</si>
  <si>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</si>
  <si>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</si>
  <si>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</si>
  <si>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</si>
  <si>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</si>
  <si>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</si>
  <si>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</si>
  <si>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</si>
  <si>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</si>
  <si>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</si>
  <si>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</si>
  <si>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</si>
  <si>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</si>
  <si>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</si>
  <si>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</si>
  <si>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</si>
  <si>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</si>
  <si>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</si>
  <si>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</si>
  <si>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</si>
  <si>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</si>
  <si>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</si>
  <si>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</si>
  <si>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</si>
  <si>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</si>
  <si>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</si>
  <si>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</si>
  <si>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</si>
  <si>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</si>
  <si>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</si>
  <si>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</si>
  <si>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</si>
  <si>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</si>
  <si>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</si>
  <si>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</si>
  <si>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</si>
  <si>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</si>
  <si>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Нерегулируемые цены в зоне деятельности ООО "Сургутэнергосбыт"</t>
  </si>
  <si>
    <t>1. Нерегулируемая цена на электрическую энергию на оптовом рынке, рублей/МВт*ч в месяц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</si>
  <si>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</si>
  <si>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</si>
  <si>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</si>
  <si>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</si>
  <si>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>3. Третья ценовая категория</t>
  </si>
  <si>
    <r>
      <t xml:space="preserve"> на территории Тюменской области, ХМАО и ЯНАО в сентябре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</si>
  <si>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в сентябре 2016 года</t>
  </si>
  <si>
    <t xml:space="preserve">на территории Тюменской области, ХМАО и ЯНАО в сентябре 2016 года (факт)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</si>
</sst>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26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5" fillId="0" borderId="0"/>
    <xf numFmtId="0" fontId="26" fillId="0" borderId="77" applyNumberFormat="0" applyFill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27" fillId="0" borderId="0"/>
    <xf numFmtId="4" fontId="28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31" fillId="19" borderId="0" applyNumberFormat="0" applyBorder="0" applyAlignment="0" applyProtection="0"/>
    <xf numFmtId="10" fontId="31" fillId="20" borderId="15" applyNumberFormat="0" applyBorder="0" applyAlignment="0" applyProtection="0"/>
    <xf numFmtId="37" fontId="32" fillId="0" borderId="0"/>
    <xf numFmtId="37" fontId="32" fillId="0" borderId="0"/>
    <xf numFmtId="37" fontId="32" fillId="0" borderId="0"/>
    <xf numFmtId="0" fontId="4" fillId="0" borderId="0"/>
    <xf numFmtId="173" fontId="33" fillId="0" borderId="0"/>
    <xf numFmtId="1" fontId="4" fillId="0" borderId="0">
      <alignment horizontal="right"/>
    </xf>
    <xf numFmtId="0" fontId="2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4" fillId="10" borderId="78" applyNumberFormat="0" applyAlignment="0" applyProtection="0"/>
    <xf numFmtId="0" fontId="35" fillId="25" borderId="79" applyNumberFormat="0" applyAlignment="0" applyProtection="0"/>
    <xf numFmtId="0" fontId="36" fillId="25" borderId="7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80" applyNumberFormat="0" applyFill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2" fillId="0" borderId="0"/>
    <xf numFmtId="0" fontId="43" fillId="0" borderId="82" applyNumberFormat="0" applyFill="0" applyAlignment="0" applyProtection="0"/>
    <xf numFmtId="0" fontId="44" fillId="6" borderId="0" applyNumberFormat="0" applyBorder="0" applyAlignment="0" applyProtection="0"/>
    <xf numFmtId="0" fontId="39" fillId="7" borderId="0" applyNumberFormat="0" applyBorder="0" applyAlignment="0" applyProtection="0"/>
    <xf numFmtId="0" fontId="45" fillId="27" borderId="83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7" fillId="28" borderId="0" applyNumberFormat="0" applyBorder="0" applyAlignment="0" applyProtection="0"/>
    <xf numFmtId="0" fontId="42" fillId="0" borderId="0"/>
    <xf numFmtId="0" fontId="13" fillId="26" borderId="81" applyNumberFormat="0" applyFont="0" applyAlignment="0" applyProtection="0"/>
    <xf numFmtId="0" fontId="42" fillId="0" borderId="0"/>
    <xf numFmtId="0" fontId="42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82" applyNumberFormat="0" applyFill="0" applyAlignment="0" applyProtection="0"/>
    <xf numFmtId="0" fontId="4" fillId="0" borderId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9" fillId="0" borderId="84" applyNumberFormat="0" applyFill="0" applyAlignment="0" applyProtection="0"/>
    <xf numFmtId="0" fontId="50" fillId="0" borderId="85" applyNumberFormat="0" applyFill="0" applyAlignment="0" applyProtection="0"/>
    <xf numFmtId="0" fontId="51" fillId="0" borderId="86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77" applyNumberFormat="0" applyFill="0" applyAlignment="0" applyProtection="0"/>
    <xf numFmtId="0" fontId="48" fillId="27" borderId="83" applyNumberFormat="0" applyAlignment="0" applyProtection="0"/>
    <xf numFmtId="0" fontId="5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3" fillId="0" borderId="0"/>
    <xf numFmtId="0" fontId="6" fillId="0" borderId="0"/>
    <xf numFmtId="0" fontId="6" fillId="0" borderId="0" applyNumberFormat="0"/>
    <xf numFmtId="0" fontId="53" fillId="0" borderId="0"/>
    <xf numFmtId="0" fontId="5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5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1" fillId="0" borderId="0"/>
    <xf numFmtId="0" fontId="1" fillId="0" borderId="0"/>
    <xf numFmtId="0" fontId="6" fillId="0" borderId="0"/>
    <xf numFmtId="0" fontId="53" fillId="0" borderId="0"/>
    <xf numFmtId="0" fontId="1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4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7" fillId="0" borderId="0"/>
    <xf numFmtId="0" fontId="25" fillId="0" borderId="0"/>
    <xf numFmtId="0" fontId="2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77" applyNumberFormat="0" applyFill="0" applyAlignment="0" applyProtection="0"/>
    <xf numFmtId="0" fontId="30" fillId="21" borderId="0" applyNumberFormat="0" applyBorder="0" applyAlignment="0" applyProtection="0"/>
    <xf numFmtId="0" fontId="26" fillId="0" borderId="77" applyNumberFormat="0" applyFill="0" applyAlignment="0" applyProtection="0"/>
    <xf numFmtId="0" fontId="35" fillId="25" borderId="79" applyNumberFormat="0" applyAlignment="0" applyProtection="0"/>
    <xf numFmtId="0" fontId="4" fillId="0" borderId="0"/>
    <xf numFmtId="0" fontId="4" fillId="0" borderId="0"/>
    <xf numFmtId="0" fontId="44" fillId="6" borderId="0" applyNumberFormat="0" applyBorder="0" applyAlignment="0" applyProtection="0"/>
    <xf numFmtId="0" fontId="30" fillId="22" borderId="0" applyNumberFormat="0" applyBorder="0" applyAlignment="0" applyProtection="0"/>
    <xf numFmtId="0" fontId="39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1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8" fillId="27" borderId="83" applyNumberFormat="0" applyAlignment="0" applyProtection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45" fillId="27" borderId="83" applyNumberFormat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174" fontId="4" fillId="0" borderId="0" applyFont="0" applyFill="0" applyBorder="0" applyAlignment="0" applyProtection="0"/>
  </cellStyleXfs>
  <cellXfs count="323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4" fillId="0" borderId="0" xfId="0" applyFont="1"/>
    <xf numFmtId="0" fontId="4" fillId="0" borderId="0" xfId="115" applyFont="1" applyFill="1"/>
    <xf numFmtId="49" fontId="2" fillId="0" borderId="0" xfId="115" applyNumberFormat="1" applyFont="1" applyFill="1" applyBorder="1" applyAlignment="1">
      <alignment horizontal="center" vertical="center" wrapText="1"/>
    </xf>
    <xf numFmtId="0" fontId="57" fillId="4" borderId="0" xfId="115" applyFont="1" applyFill="1"/>
    <xf numFmtId="0" fontId="4" fillId="0" borderId="0" xfId="115" applyFont="1" applyFill="1" applyBorder="1"/>
    <xf numFmtId="0" fontId="58" fillId="4" borderId="87" xfId="115" applyFont="1" applyFill="1" applyBorder="1" applyAlignment="1">
      <alignment horizontal="center" wrapText="1"/>
    </xf>
    <xf numFmtId="1" fontId="58" fillId="4" borderId="87" xfId="115" applyNumberFormat="1" applyFont="1" applyFill="1" applyBorder="1" applyAlignment="1">
      <alignment horizontal="center" wrapText="1"/>
    </xf>
    <xf numFmtId="0" fontId="58" fillId="4" borderId="87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8" fillId="4" borderId="0" xfId="115" applyFont="1" applyFill="1" applyBorder="1" applyAlignment="1">
      <alignment horizontal="center" vertical="top" wrapText="1"/>
    </xf>
    <xf numFmtId="4" fontId="58" fillId="4" borderId="0" xfId="1" applyNumberFormat="1" applyFont="1" applyFill="1" applyBorder="1" applyAlignment="1">
      <alignment horizontal="center" vertical="center" wrapText="1"/>
    </xf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166" fontId="6" fillId="0" borderId="0" xfId="115" applyNumberFormat="1" applyFill="1" applyBorder="1"/>
    <xf numFmtId="0" fontId="4" fillId="4" borderId="0" xfId="115" applyFont="1" applyFill="1"/>
    <xf numFmtId="0" fontId="60" fillId="4" borderId="0" xfId="115" applyFont="1" applyFill="1"/>
    <xf numFmtId="0" fontId="57" fillId="4" borderId="0" xfId="0" applyFont="1" applyFill="1"/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167" fontId="5" fillId="2" borderId="0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58" fillId="4" borderId="87" xfId="115" applyFont="1" applyFill="1" applyBorder="1" applyAlignment="1">
      <alignment horizontal="center" wrapText="1"/>
    </xf>
    <xf numFmtId="0" fontId="59" fillId="4" borderId="87" xfId="115" applyFont="1" applyFill="1" applyBorder="1" applyAlignment="1">
      <alignment horizontal="center" vertical="top" wrapText="1"/>
    </xf>
    <xf numFmtId="0" fontId="57" fillId="4" borderId="45" xfId="0" applyFont="1" applyFill="1" applyBorder="1" applyAlignment="1">
      <alignment horizontal="left" vertical="center" wrapText="1"/>
    </xf>
    <xf numFmtId="165" fontId="57" fillId="4" borderId="45" xfId="1" applyNumberFormat="1" applyFont="1" applyFill="1" applyBorder="1" applyAlignment="1">
      <alignment horizontal="center" vertical="center" wrapText="1"/>
    </xf>
    <xf numFmtId="49" fontId="58" fillId="4" borderId="67" xfId="115" applyNumberFormat="1" applyFont="1" applyFill="1" applyBorder="1" applyAlignment="1">
      <alignment horizontal="center" vertical="center" wrapText="1"/>
    </xf>
    <xf numFmtId="49" fontId="58" fillId="4" borderId="88" xfId="115" applyNumberFormat="1" applyFont="1" applyFill="1" applyBorder="1" applyAlignment="1">
      <alignment horizontal="center" vertical="center" wrapText="1"/>
    </xf>
    <xf numFmtId="49" fontId="58" fillId="4" borderId="70" xfId="115" applyNumberFormat="1" applyFont="1" applyFill="1" applyBorder="1" applyAlignment="1">
      <alignment horizontal="center" vertical="center" wrapText="1"/>
    </xf>
    <xf numFmtId="49" fontId="58" fillId="4" borderId="19" xfId="115" applyNumberFormat="1" applyFont="1" applyFill="1" applyBorder="1" applyAlignment="1">
      <alignment horizontal="center" vertical="center" wrapText="1"/>
    </xf>
    <xf numFmtId="49" fontId="58" fillId="4" borderId="45" xfId="115" applyNumberFormat="1" applyFont="1" applyFill="1" applyBorder="1" applyAlignment="1">
      <alignment horizontal="center" vertical="center" wrapText="1"/>
    </xf>
    <xf numFmtId="49" fontId="58" fillId="4" borderId="71" xfId="115" applyNumberFormat="1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/>
    </xf>
    <xf numFmtId="49" fontId="58" fillId="4" borderId="32" xfId="115" applyNumberFormat="1" applyFont="1" applyFill="1" applyBorder="1" applyAlignment="1">
      <alignment horizontal="left" wrapText="1"/>
    </xf>
    <xf numFmtId="49" fontId="58" fillId="4" borderId="33" xfId="115" applyNumberFormat="1" applyFont="1" applyFill="1" applyBorder="1" applyAlignment="1">
      <alignment horizontal="left" wrapText="1"/>
    </xf>
    <xf numFmtId="49" fontId="58" fillId="4" borderId="41" xfId="115" applyNumberFormat="1" applyFont="1" applyFill="1" applyBorder="1" applyAlignment="1">
      <alignment horizontal="left" wrapText="1"/>
    </xf>
    <xf numFmtId="4" fontId="58" fillId="4" borderId="15" xfId="1" applyNumberFormat="1" applyFont="1" applyFill="1" applyBorder="1" applyAlignment="1">
      <alignment horizontal="center"/>
    </xf>
    <xf numFmtId="4" fontId="58" fillId="4" borderId="32" xfId="1" applyNumberFormat="1" applyFont="1" applyFill="1" applyBorder="1" applyAlignment="1">
      <alignment horizontal="center"/>
    </xf>
    <xf numFmtId="4" fontId="58" fillId="4" borderId="41" xfId="1" applyNumberFormat="1" applyFont="1" applyFill="1" applyBorder="1" applyAlignment="1">
      <alignment horizontal="center"/>
    </xf>
    <xf numFmtId="0" fontId="57" fillId="4" borderId="45" xfId="115" applyFont="1" applyFill="1" applyBorder="1" applyAlignment="1">
      <alignment horizontal="left" vertical="center" wrapText="1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</cellXfs>
  <cellStyles count="426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10" xfId="404"/>
    <cellStyle name="ЄЄЄЄЄ 11" xfId="405"/>
    <cellStyle name="ЄЄЄЄЄ 12" xfId="406"/>
    <cellStyle name="ЄЄЄЄЄ 13" xfId="407"/>
    <cellStyle name="ЄЄЄЄЄ 14" xfId="408"/>
    <cellStyle name="ЄЄЄЄЄ 15" xfId="409"/>
    <cellStyle name="ЄЄЄЄЄ 16" xfId="410"/>
    <cellStyle name="ЄЄЄЄЄ 17" xfId="411"/>
    <cellStyle name="ЄЄЄЄЄ 18" xfId="412"/>
    <cellStyle name="ЄЄЄЄЄ 19" xfId="413"/>
    <cellStyle name="ЄЄЄЄЄ 2" xfId="85"/>
    <cellStyle name="ЄЄЄ_x0004_ЄЄ 2" xfId="86"/>
    <cellStyle name="ЄЄЄ_x0004_ЄЄ 2 2" xfId="87"/>
    <cellStyle name="ЄЄЄЄЄ 20" xfId="414"/>
    <cellStyle name="ЄЄЄЄЄ 21" xfId="415"/>
    <cellStyle name="ЄЄЄЄЄ 22" xfId="416"/>
    <cellStyle name="ЄЄЄЄЄ 23" xfId="417"/>
    <cellStyle name="ЄЄЄЄЄ 24" xfId="418"/>
    <cellStyle name="ЄЄЄЄЄ 25" xfId="419"/>
    <cellStyle name="ЄЄЄЄЄ 26" xfId="420"/>
    <cellStyle name="ЄЄЄЄЄ 27" xfId="421"/>
    <cellStyle name="ЄЄЄЄЄ 28" xfId="422"/>
    <cellStyle name="ЄЄЄЄЄ 29" xfId="423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ЄЄ 9" xfId="424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3 2" xfId="425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BreakPreview" topLeftCell="A6" zoomScale="86" zoomScaleNormal="89" zoomScaleSheetLayoutView="86" workbookViewId="0">
      <selection activeCell="W28" sqref="W28"/>
    </sheetView>
  </sheetViews>
  <sheetFormatPr defaultRowHeight="12.75" outlineLevelRow="1" x14ac:dyDescent="0.2"/>
  <cols>
    <col min="1" max="1" width="8.7109375" style="35" customWidth="1"/>
    <col min="2" max="2" width="50.42578125" style="84" customWidth="1"/>
    <col min="3" max="3" width="13.42578125" style="85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9.140625" style="6" hidden="1" customWidth="1"/>
    <col min="14" max="16384" width="9.140625" style="6"/>
  </cols>
  <sheetData>
    <row r="1" spans="1:10" ht="6.75" customHeight="1" x14ac:dyDescent="0.25">
      <c r="A1" s="1"/>
      <c r="B1" s="2"/>
      <c r="C1" s="3"/>
      <c r="D1" s="4"/>
      <c r="E1" s="4"/>
      <c r="F1" s="4"/>
      <c r="G1" s="5"/>
    </row>
    <row r="2" spans="1:10" ht="18" x14ac:dyDescent="0.25">
      <c r="A2" s="180" t="s">
        <v>0</v>
      </c>
      <c r="B2" s="180"/>
      <c r="C2" s="180"/>
      <c r="D2" s="180"/>
      <c r="E2" s="180"/>
      <c r="F2" s="180"/>
      <c r="G2" s="5"/>
      <c r="H2" s="6" t="s">
        <v>1</v>
      </c>
    </row>
    <row r="3" spans="1:10" ht="18" x14ac:dyDescent="0.25">
      <c r="A3" s="180" t="s">
        <v>2</v>
      </c>
      <c r="B3" s="180"/>
      <c r="C3" s="180"/>
      <c r="D3" s="180"/>
      <c r="E3" s="180"/>
      <c r="F3" s="180"/>
      <c r="G3" s="5"/>
      <c r="H3" s="6" t="s">
        <v>72</v>
      </c>
    </row>
    <row r="4" spans="1:10" ht="18" x14ac:dyDescent="0.25">
      <c r="A4" s="180" t="s">
        <v>3</v>
      </c>
      <c r="B4" s="180"/>
      <c r="C4" s="180"/>
      <c r="D4" s="180"/>
      <c r="E4" s="180"/>
      <c r="F4" s="180"/>
      <c r="G4" s="5"/>
    </row>
    <row r="5" spans="1:10" ht="9" customHeight="1" x14ac:dyDescent="0.2">
      <c r="A5" s="181" t="str">
        <f>H3</f>
        <v xml:space="preserve">на территории Тюменской области, ХМАО и ЯНАО в сентябре 2016 года (факт)                                                                                                                   </v>
      </c>
      <c r="B5" s="181"/>
      <c r="C5" s="181"/>
      <c r="D5" s="181"/>
      <c r="E5" s="181"/>
      <c r="F5" s="181"/>
      <c r="G5" s="5"/>
    </row>
    <row r="6" spans="1:10" ht="19.5" customHeight="1" x14ac:dyDescent="0.2">
      <c r="A6" s="181"/>
      <c r="B6" s="181"/>
      <c r="C6" s="181"/>
      <c r="D6" s="181"/>
      <c r="E6" s="181"/>
      <c r="F6" s="181"/>
      <c r="G6" s="5"/>
    </row>
    <row r="7" spans="1:10" ht="16.5" customHeight="1" x14ac:dyDescent="0.2">
      <c r="A7" s="182" t="s">
        <v>4</v>
      </c>
      <c r="B7" s="182"/>
      <c r="C7" s="182"/>
      <c r="D7" s="182"/>
      <c r="E7" s="182"/>
      <c r="F7" s="182"/>
      <c r="G7" s="182"/>
    </row>
    <row r="8" spans="1:10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10" ht="36.75" customHeight="1" thickBot="1" x14ac:dyDescent="0.25">
      <c r="A9" s="179" t="s">
        <v>5</v>
      </c>
      <c r="B9" s="179"/>
      <c r="C9" s="179"/>
      <c r="D9" s="179"/>
      <c r="E9" s="179"/>
      <c r="F9" s="179"/>
      <c r="G9" s="12"/>
      <c r="H9" s="11"/>
      <c r="I9" s="11"/>
    </row>
    <row r="10" spans="1:10" ht="53.25" customHeight="1" x14ac:dyDescent="0.2">
      <c r="A10" s="184" t="s">
        <v>6</v>
      </c>
      <c r="B10" s="186" t="s">
        <v>7</v>
      </c>
      <c r="C10" s="188" t="s">
        <v>8</v>
      </c>
      <c r="D10" s="190" t="s">
        <v>9</v>
      </c>
      <c r="E10" s="191"/>
      <c r="F10" s="192"/>
      <c r="G10" s="11"/>
      <c r="H10" s="11"/>
    </row>
    <row r="11" spans="1:10" ht="14.25" customHeight="1" thickBot="1" x14ac:dyDescent="0.25">
      <c r="A11" s="185"/>
      <c r="B11" s="187"/>
      <c r="C11" s="189"/>
      <c r="D11" s="13" t="s">
        <v>10</v>
      </c>
      <c r="E11" s="13" t="s">
        <v>11</v>
      </c>
      <c r="F11" s="14" t="s">
        <v>12</v>
      </c>
    </row>
    <row r="12" spans="1:10" ht="15.75" customHeight="1" x14ac:dyDescent="0.2">
      <c r="A12" s="15" t="s">
        <v>13</v>
      </c>
      <c r="B12" s="16" t="s">
        <v>14</v>
      </c>
      <c r="C12" s="16"/>
      <c r="D12" s="17"/>
      <c r="E12" s="17"/>
      <c r="F12" s="18"/>
      <c r="G12" s="11"/>
      <c r="H12" s="11"/>
      <c r="I12" s="11"/>
    </row>
    <row r="13" spans="1:10" ht="18" customHeight="1" x14ac:dyDescent="0.2">
      <c r="A13" s="19" t="s">
        <v>15</v>
      </c>
      <c r="B13" s="20" t="s">
        <v>16</v>
      </c>
      <c r="C13" s="21" t="s">
        <v>17</v>
      </c>
      <c r="D13" s="22">
        <v>4314.3490000000002</v>
      </c>
      <c r="E13" s="22">
        <v>4459.8940000000002</v>
      </c>
      <c r="F13" s="23">
        <v>4537.6580000000004</v>
      </c>
      <c r="G13" s="11"/>
      <c r="H13" s="11"/>
      <c r="I13" s="11"/>
    </row>
    <row r="14" spans="1:10" ht="30.75" customHeight="1" x14ac:dyDescent="0.2">
      <c r="A14" s="24" t="s">
        <v>18</v>
      </c>
      <c r="B14" s="25" t="s">
        <v>19</v>
      </c>
      <c r="C14" s="26" t="s">
        <v>17</v>
      </c>
      <c r="D14" s="27">
        <v>1705.2089999999998</v>
      </c>
      <c r="E14" s="27">
        <v>1705.2091108958562</v>
      </c>
      <c r="F14" s="28">
        <v>1705.2280000000005</v>
      </c>
      <c r="G14" s="29">
        <v>-1.1089585632362287E-4</v>
      </c>
      <c r="H14" s="11">
        <v>0</v>
      </c>
      <c r="I14" s="11">
        <v>0</v>
      </c>
      <c r="J14" s="11">
        <v>0</v>
      </c>
    </row>
    <row r="15" spans="1:10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v>2609.1400000000003</v>
      </c>
      <c r="E15" s="33">
        <v>2754.6848891041441</v>
      </c>
      <c r="F15" s="34">
        <v>2832.43</v>
      </c>
      <c r="G15" s="11"/>
      <c r="H15" s="11"/>
      <c r="I15" s="11"/>
    </row>
    <row r="16" spans="1:10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93" t="s">
        <v>22</v>
      </c>
      <c r="B17" s="194"/>
      <c r="C17" s="197" t="s">
        <v>8</v>
      </c>
      <c r="D17" s="38"/>
      <c r="E17" s="199" t="s">
        <v>9</v>
      </c>
      <c r="F17" s="200"/>
      <c r="G17" s="39"/>
      <c r="H17" s="11"/>
    </row>
    <row r="18" spans="1:9" ht="19.5" hidden="1" customHeight="1" outlineLevel="1" thickBot="1" x14ac:dyDescent="0.25">
      <c r="A18" s="195"/>
      <c r="B18" s="196"/>
      <c r="C18" s="198"/>
      <c r="D18" s="40" t="s">
        <v>23</v>
      </c>
      <c r="E18" s="40" t="s">
        <v>11</v>
      </c>
      <c r="F18" s="41" t="s">
        <v>12</v>
      </c>
      <c r="G18" s="42"/>
      <c r="H18" s="11"/>
    </row>
    <row r="19" spans="1:9" ht="28.5" hidden="1" customHeight="1" outlineLevel="1" thickBot="1" x14ac:dyDescent="0.25">
      <c r="A19" s="201" t="s">
        <v>24</v>
      </c>
      <c r="B19" s="202"/>
      <c r="C19" s="43" t="s">
        <v>17</v>
      </c>
      <c r="D19" s="44">
        <v>2609.1400000000003</v>
      </c>
      <c r="E19" s="44">
        <v>2754.6848891041441</v>
      </c>
      <c r="F19" s="45">
        <v>2832.43</v>
      </c>
      <c r="G19" s="46"/>
      <c r="H19" s="11"/>
    </row>
    <row r="20" spans="1:9" ht="26.25" hidden="1" customHeight="1" outlineLevel="1" x14ac:dyDescent="0.2">
      <c r="A20" s="203" t="s">
        <v>25</v>
      </c>
      <c r="B20" s="204"/>
      <c r="C20" s="47" t="s">
        <v>17</v>
      </c>
      <c r="D20" s="48">
        <v>1913.14</v>
      </c>
      <c r="E20" s="48">
        <v>2077.1600000000003</v>
      </c>
      <c r="F20" s="49">
        <v>2136.4299999999998</v>
      </c>
      <c r="G20" s="50"/>
      <c r="H20" s="11"/>
    </row>
    <row r="21" spans="1:9" ht="14.25" hidden="1" customHeight="1" outlineLevel="1" x14ac:dyDescent="0.2">
      <c r="A21" s="205" t="s">
        <v>26</v>
      </c>
      <c r="B21" s="206"/>
      <c r="C21" s="51" t="s">
        <v>17</v>
      </c>
      <c r="D21" s="52">
        <v>24.63</v>
      </c>
      <c r="E21" s="53"/>
      <c r="F21" s="54"/>
      <c r="G21" s="50"/>
      <c r="H21" s="11"/>
    </row>
    <row r="22" spans="1:9" ht="27.75" hidden="1" customHeight="1" outlineLevel="1" x14ac:dyDescent="0.2">
      <c r="A22" s="205" t="s">
        <v>27</v>
      </c>
      <c r="B22" s="206"/>
      <c r="C22" s="51" t="s">
        <v>17</v>
      </c>
      <c r="D22" s="55">
        <v>667.96</v>
      </c>
      <c r="E22" s="56">
        <v>649.48488910414369</v>
      </c>
      <c r="F22" s="57">
        <v>667.96</v>
      </c>
      <c r="G22" s="50"/>
      <c r="H22" s="11"/>
    </row>
    <row r="23" spans="1:9" ht="25.5" hidden="1" customHeight="1" outlineLevel="1" thickBot="1" x14ac:dyDescent="0.3">
      <c r="A23" s="207" t="s">
        <v>28</v>
      </c>
      <c r="B23" s="208"/>
      <c r="C23" s="58" t="s">
        <v>17</v>
      </c>
      <c r="D23" s="59">
        <v>3.41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83" t="s">
        <v>29</v>
      </c>
      <c r="B26" s="183"/>
      <c r="C26" s="183"/>
      <c r="D26" s="183"/>
      <c r="E26" s="183"/>
      <c r="F26" s="183"/>
      <c r="G26" s="183"/>
    </row>
    <row r="27" spans="1:9" ht="8.25" customHeight="1" thickBot="1" x14ac:dyDescent="0.25">
      <c r="B27" s="36"/>
      <c r="C27" s="37"/>
    </row>
    <row r="28" spans="1:9" ht="48.75" customHeight="1" x14ac:dyDescent="0.2">
      <c r="A28" s="184" t="s">
        <v>6</v>
      </c>
      <c r="B28" s="186" t="s">
        <v>7</v>
      </c>
      <c r="C28" s="188" t="s">
        <v>8</v>
      </c>
      <c r="D28" s="190" t="s">
        <v>9</v>
      </c>
      <c r="E28" s="192"/>
    </row>
    <row r="29" spans="1:9" ht="16.5" customHeight="1" thickBot="1" x14ac:dyDescent="0.25">
      <c r="A29" s="185"/>
      <c r="B29" s="187"/>
      <c r="C29" s="189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4"/>
      <c r="E30" s="65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6">
        <v>4043.43</v>
      </c>
      <c r="E31" s="67">
        <v>4134.2610000000004</v>
      </c>
      <c r="F31" s="29"/>
      <c r="H31" s="29"/>
      <c r="I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8">
        <v>1575.8605016479041</v>
      </c>
      <c r="E32" s="69">
        <v>1575.8610000000003</v>
      </c>
      <c r="F32" s="29"/>
      <c r="G32" s="29">
        <v>4.9835209620141541E-4</v>
      </c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70">
        <v>2467.5694983520957</v>
      </c>
      <c r="E33" s="71">
        <v>2558.4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211" t="s">
        <v>30</v>
      </c>
      <c r="B35" s="212"/>
      <c r="C35" s="215" t="s">
        <v>8</v>
      </c>
      <c r="D35" s="217" t="s">
        <v>9</v>
      </c>
      <c r="E35" s="218"/>
      <c r="F35" s="6"/>
    </row>
    <row r="36" spans="1:9" ht="15.75" hidden="1" outlineLevel="1" thickBot="1" x14ac:dyDescent="0.25">
      <c r="A36" s="213"/>
      <c r="B36" s="214"/>
      <c r="C36" s="216"/>
      <c r="D36" s="73" t="s">
        <v>11</v>
      </c>
      <c r="E36" s="74" t="s">
        <v>12</v>
      </c>
    </row>
    <row r="37" spans="1:9" ht="25.5" hidden="1" customHeight="1" outlineLevel="1" thickBot="1" x14ac:dyDescent="0.25">
      <c r="A37" s="219" t="s">
        <v>24</v>
      </c>
      <c r="B37" s="220"/>
      <c r="C37" s="75" t="s">
        <v>17</v>
      </c>
      <c r="D37" s="76">
        <v>2467.5694983520957</v>
      </c>
      <c r="E37" s="77">
        <v>2558.4</v>
      </c>
      <c r="F37" s="29"/>
      <c r="G37" s="11"/>
    </row>
    <row r="38" spans="1:9" ht="26.25" hidden="1" customHeight="1" outlineLevel="1" x14ac:dyDescent="0.2">
      <c r="A38" s="221" t="s">
        <v>31</v>
      </c>
      <c r="B38" s="222"/>
      <c r="C38" s="78" t="s">
        <v>17</v>
      </c>
      <c r="D38" s="79">
        <v>2077.1600000000003</v>
      </c>
      <c r="E38" s="80">
        <v>2136.4299999999998</v>
      </c>
      <c r="F38" s="29"/>
    </row>
    <row r="39" spans="1:9" ht="26.25" hidden="1" customHeight="1" outlineLevel="1" x14ac:dyDescent="0.2">
      <c r="A39" s="223" t="s">
        <v>32</v>
      </c>
      <c r="B39" s="224"/>
      <c r="C39" s="81" t="s">
        <v>17</v>
      </c>
      <c r="D39" s="225">
        <v>24.63</v>
      </c>
      <c r="E39" s="226"/>
      <c r="H39" s="29"/>
      <c r="I39" s="29"/>
    </row>
    <row r="40" spans="1:9" ht="21" hidden="1" customHeight="1" outlineLevel="1" x14ac:dyDescent="0.2">
      <c r="A40" s="223" t="s">
        <v>33</v>
      </c>
      <c r="B40" s="224"/>
      <c r="C40" s="81" t="s">
        <v>17</v>
      </c>
      <c r="D40" s="55">
        <v>362.50949835209519</v>
      </c>
      <c r="E40" s="57">
        <v>394.07</v>
      </c>
      <c r="F40" s="29"/>
      <c r="G40" s="29"/>
      <c r="H40" s="29"/>
    </row>
    <row r="41" spans="1:9" ht="22.5" hidden="1" customHeight="1" outlineLevel="1" thickBot="1" x14ac:dyDescent="0.25">
      <c r="A41" s="209" t="s">
        <v>28</v>
      </c>
      <c r="B41" s="210"/>
      <c r="C41" s="75" t="s">
        <v>17</v>
      </c>
      <c r="D41" s="59">
        <v>3.27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</sheetData>
  <mergeCells count="32"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zoomScale="86" zoomScaleNormal="100" zoomScaleSheetLayoutView="86" workbookViewId="0">
      <selection activeCell="B48" sqref="B48"/>
    </sheetView>
  </sheetViews>
  <sheetFormatPr defaultRowHeight="12.75" outlineLevelRow="1" x14ac:dyDescent="0.2"/>
  <cols>
    <col min="1" max="1" width="8.7109375" style="35" customWidth="1"/>
    <col min="2" max="2" width="55.42578125" style="84" customWidth="1"/>
    <col min="3" max="3" width="15.7109375" style="85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80" t="s">
        <v>0</v>
      </c>
      <c r="B2" s="180"/>
      <c r="C2" s="180"/>
      <c r="D2" s="180"/>
      <c r="H2" s="6" t="str">
        <f>'1 ЦК'!H2</f>
        <v>на территории Тюменской области, ХМАО и ЯНАО в сентябре 2016 года (прогноз)</v>
      </c>
    </row>
    <row r="3" spans="1:8" ht="18" x14ac:dyDescent="0.25">
      <c r="A3" s="180" t="s">
        <v>2</v>
      </c>
      <c r="B3" s="180"/>
      <c r="C3" s="180"/>
      <c r="D3" s="180"/>
      <c r="H3" s="6" t="str">
        <f>'1 ЦК'!H3</f>
        <v xml:space="preserve">на территории Тюменской области, ХМАО и ЯНАО в сентябре 2016 года (факт)                                                                                                                   </v>
      </c>
    </row>
    <row r="4" spans="1:8" ht="18" x14ac:dyDescent="0.25">
      <c r="A4" s="180" t="s">
        <v>3</v>
      </c>
      <c r="B4" s="180"/>
      <c r="C4" s="180"/>
      <c r="D4" s="180"/>
    </row>
    <row r="5" spans="1:8" ht="9" customHeight="1" x14ac:dyDescent="0.2">
      <c r="A5" s="181" t="str">
        <f>H3</f>
        <v xml:space="preserve">на территории Тюменской области, ХМАО и ЯНАО в сентябре 2016 года (факт)                                                                                                                   </v>
      </c>
      <c r="B5" s="181"/>
      <c r="C5" s="181"/>
      <c r="D5" s="181"/>
    </row>
    <row r="6" spans="1:8" s="86" customFormat="1" ht="30" customHeight="1" x14ac:dyDescent="0.25">
      <c r="A6" s="181"/>
      <c r="B6" s="181"/>
      <c r="C6" s="181"/>
      <c r="D6" s="181"/>
    </row>
    <row r="7" spans="1:8" ht="18.75" customHeight="1" x14ac:dyDescent="0.2">
      <c r="A7" s="182" t="s">
        <v>34</v>
      </c>
      <c r="B7" s="182"/>
      <c r="C7" s="182"/>
      <c r="D7" s="182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83" t="s">
        <v>5</v>
      </c>
      <c r="B9" s="183"/>
      <c r="C9" s="183"/>
      <c r="D9" s="183"/>
      <c r="E9" s="11"/>
      <c r="F9" s="11"/>
    </row>
    <row r="10" spans="1:8" ht="43.5" customHeight="1" x14ac:dyDescent="0.2">
      <c r="A10" s="184" t="s">
        <v>6</v>
      </c>
      <c r="B10" s="186" t="s">
        <v>7</v>
      </c>
      <c r="C10" s="188" t="s">
        <v>8</v>
      </c>
      <c r="D10" s="87" t="s">
        <v>9</v>
      </c>
      <c r="E10" s="11"/>
      <c r="F10" s="11"/>
    </row>
    <row r="11" spans="1:8" ht="14.25" customHeight="1" thickBot="1" x14ac:dyDescent="0.25">
      <c r="A11" s="185"/>
      <c r="B11" s="187"/>
      <c r="C11" s="189"/>
      <c r="D11" s="14" t="s">
        <v>35</v>
      </c>
    </row>
    <row r="12" spans="1:8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3">
        <v>3259.8410000000003</v>
      </c>
      <c r="E13" s="11"/>
      <c r="F13" s="11"/>
      <c r="G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1789.3046815324471</v>
      </c>
      <c r="E14" s="11"/>
      <c r="F14" s="11"/>
      <c r="G14" s="11"/>
    </row>
    <row r="15" spans="1:8" ht="31.5" hidden="1" customHeight="1" thickBot="1" x14ac:dyDescent="0.25">
      <c r="A15" s="30" t="s">
        <v>20</v>
      </c>
      <c r="B15" s="31" t="s">
        <v>21</v>
      </c>
      <c r="C15" s="32" t="s">
        <v>17</v>
      </c>
      <c r="D15" s="88">
        <f>D19</f>
        <v>1470.5363184675532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93" t="s">
        <v>22</v>
      </c>
      <c r="B17" s="194"/>
      <c r="C17" s="197" t="s">
        <v>8</v>
      </c>
      <c r="D17" s="89" t="s">
        <v>9</v>
      </c>
      <c r="E17" s="39"/>
      <c r="F17" s="11"/>
    </row>
    <row r="18" spans="1:7" ht="13.5" hidden="1" outlineLevel="1" thickBot="1" x14ac:dyDescent="0.25">
      <c r="A18" s="195"/>
      <c r="B18" s="196"/>
      <c r="C18" s="198"/>
      <c r="D18" s="90" t="s">
        <v>35</v>
      </c>
      <c r="E18" s="42"/>
      <c r="F18" s="11"/>
    </row>
    <row r="19" spans="1:7" ht="28.5" hidden="1" customHeight="1" outlineLevel="1" thickBot="1" x14ac:dyDescent="0.25">
      <c r="A19" s="227" t="s">
        <v>24</v>
      </c>
      <c r="B19" s="228"/>
      <c r="C19" s="43" t="s">
        <v>17</v>
      </c>
      <c r="D19" s="91">
        <f>D20+D22+D23+D21</f>
        <v>1470.5363184675532</v>
      </c>
      <c r="E19" s="46"/>
      <c r="F19" s="11"/>
    </row>
    <row r="20" spans="1:7" ht="26.25" hidden="1" customHeight="1" outlineLevel="1" x14ac:dyDescent="0.2">
      <c r="A20" s="229" t="s">
        <v>25</v>
      </c>
      <c r="B20" s="230"/>
      <c r="C20" s="47" t="s">
        <v>17</v>
      </c>
      <c r="D20" s="92">
        <v>1167.6100000000001</v>
      </c>
      <c r="E20" s="50"/>
      <c r="F20" s="11"/>
    </row>
    <row r="21" spans="1:7" ht="14.25" hidden="1" customHeight="1" outlineLevel="1" x14ac:dyDescent="0.2">
      <c r="A21" s="231" t="s">
        <v>26</v>
      </c>
      <c r="B21" s="232"/>
      <c r="C21" s="51" t="s">
        <v>17</v>
      </c>
      <c r="D21" s="93">
        <f>'1 ЦК'!D21</f>
        <v>24.63</v>
      </c>
      <c r="E21" s="50"/>
      <c r="F21" s="11"/>
    </row>
    <row r="22" spans="1:7" ht="27.75" hidden="1" customHeight="1" outlineLevel="1" x14ac:dyDescent="0.2">
      <c r="A22" s="231" t="s">
        <v>27</v>
      </c>
      <c r="B22" s="232"/>
      <c r="C22" s="51" t="s">
        <v>17</v>
      </c>
      <c r="D22" s="94">
        <v>274.88631846755283</v>
      </c>
      <c r="E22" s="50"/>
      <c r="F22" s="63"/>
    </row>
    <row r="23" spans="1:7" ht="25.5" hidden="1" customHeight="1" outlineLevel="1" thickBot="1" x14ac:dyDescent="0.3">
      <c r="A23" s="233" t="s">
        <v>28</v>
      </c>
      <c r="B23" s="234"/>
      <c r="C23" s="58" t="s">
        <v>17</v>
      </c>
      <c r="D23" s="95">
        <f>'1 ЦК'!D23</f>
        <v>3.41</v>
      </c>
      <c r="E23" s="62"/>
      <c r="F23" s="11"/>
    </row>
    <row r="24" spans="1:7" ht="25.5" hidden="1" customHeight="1" outlineLevel="1" x14ac:dyDescent="0.25">
      <c r="A24" s="176"/>
      <c r="B24" s="176"/>
      <c r="C24" s="177"/>
      <c r="D24" s="178"/>
      <c r="E24" s="62"/>
      <c r="F24" s="11"/>
    </row>
    <row r="25" spans="1:7" ht="18.75" hidden="1" customHeight="1" collapsed="1" x14ac:dyDescent="0.25">
      <c r="A25" s="7"/>
      <c r="B25" s="8"/>
      <c r="C25" s="9"/>
      <c r="D25" s="62"/>
      <c r="E25" s="11"/>
      <c r="F25" s="11"/>
    </row>
    <row r="26" spans="1:7" ht="18.75" customHeight="1" x14ac:dyDescent="0.25">
      <c r="A26" s="7"/>
      <c r="B26" s="8"/>
      <c r="C26" s="9"/>
      <c r="D26" s="62"/>
      <c r="E26" s="11"/>
      <c r="F26" s="11"/>
    </row>
    <row r="27" spans="1:7" ht="19.5" customHeight="1" thickBot="1" x14ac:dyDescent="0.25">
      <c r="A27" s="183" t="s">
        <v>29</v>
      </c>
      <c r="B27" s="183"/>
      <c r="C27" s="183"/>
      <c r="D27" s="183"/>
      <c r="E27" s="11"/>
      <c r="F27" s="11"/>
    </row>
    <row r="28" spans="1:7" ht="43.5" customHeight="1" x14ac:dyDescent="0.2">
      <c r="A28" s="184" t="s">
        <v>6</v>
      </c>
      <c r="B28" s="186" t="s">
        <v>7</v>
      </c>
      <c r="C28" s="188" t="s">
        <v>8</v>
      </c>
      <c r="D28" s="87" t="s">
        <v>9</v>
      </c>
      <c r="E28" s="11"/>
      <c r="F28" s="11"/>
    </row>
    <row r="29" spans="1:7" ht="14.25" customHeight="1" thickBot="1" x14ac:dyDescent="0.25">
      <c r="A29" s="185"/>
      <c r="B29" s="187"/>
      <c r="C29" s="189"/>
      <c r="D29" s="14" t="s">
        <v>36</v>
      </c>
    </row>
    <row r="30" spans="1:7" ht="15.75" customHeight="1" x14ac:dyDescent="0.2">
      <c r="A30" s="15" t="s">
        <v>13</v>
      </c>
      <c r="B30" s="16" t="s">
        <v>14</v>
      </c>
      <c r="C30" s="16"/>
      <c r="D30" s="18"/>
      <c r="E30" s="11"/>
      <c r="F30" s="11"/>
      <c r="G30" s="11"/>
    </row>
    <row r="31" spans="1:7" ht="18" customHeight="1" x14ac:dyDescent="0.2">
      <c r="A31" s="19" t="s">
        <v>15</v>
      </c>
      <c r="B31" s="20" t="s">
        <v>16</v>
      </c>
      <c r="C31" s="21" t="s">
        <v>17</v>
      </c>
      <c r="D31" s="23">
        <v>0</v>
      </c>
      <c r="E31" s="11"/>
      <c r="F31" s="11"/>
      <c r="G31" s="11"/>
    </row>
    <row r="32" spans="1:7" ht="30.75" customHeight="1" x14ac:dyDescent="0.2">
      <c r="A32" s="24" t="s">
        <v>18</v>
      </c>
      <c r="B32" s="25" t="s">
        <v>19</v>
      </c>
      <c r="C32" s="26" t="s">
        <v>17</v>
      </c>
      <c r="D32" s="28">
        <f>D31-D33</f>
        <v>-2105.0600000000004</v>
      </c>
      <c r="E32" s="11"/>
      <c r="F32" s="11"/>
      <c r="G32" s="11"/>
    </row>
    <row r="33" spans="1:7" ht="31.5" customHeight="1" thickBot="1" x14ac:dyDescent="0.25">
      <c r="A33" s="30" t="s">
        <v>20</v>
      </c>
      <c r="B33" s="31" t="s">
        <v>21</v>
      </c>
      <c r="C33" s="32" t="s">
        <v>17</v>
      </c>
      <c r="D33" s="88">
        <f>D37</f>
        <v>2105.0600000000004</v>
      </c>
      <c r="E33" s="11"/>
      <c r="F33" s="11"/>
      <c r="G33" s="11"/>
    </row>
    <row r="34" spans="1:7" hidden="1" x14ac:dyDescent="0.2">
      <c r="B34" s="36"/>
      <c r="C34" s="37"/>
      <c r="E34" s="11"/>
      <c r="F34" s="11"/>
      <c r="G34" s="11"/>
    </row>
    <row r="35" spans="1:7" ht="12.75" hidden="1" customHeight="1" outlineLevel="1" x14ac:dyDescent="0.2">
      <c r="A35" s="193" t="s">
        <v>22</v>
      </c>
      <c r="B35" s="194"/>
      <c r="C35" s="197" t="s">
        <v>8</v>
      </c>
      <c r="D35" s="89" t="s">
        <v>9</v>
      </c>
      <c r="E35" s="39"/>
      <c r="F35" s="11"/>
    </row>
    <row r="36" spans="1:7" ht="13.5" hidden="1" outlineLevel="1" thickBot="1" x14ac:dyDescent="0.25">
      <c r="A36" s="195"/>
      <c r="B36" s="196"/>
      <c r="C36" s="198"/>
      <c r="D36" s="90" t="s">
        <v>36</v>
      </c>
      <c r="E36" s="42"/>
      <c r="F36" s="11"/>
    </row>
    <row r="37" spans="1:7" ht="28.5" hidden="1" customHeight="1" outlineLevel="1" thickBot="1" x14ac:dyDescent="0.25">
      <c r="A37" s="201" t="s">
        <v>24</v>
      </c>
      <c r="B37" s="202"/>
      <c r="C37" s="43" t="s">
        <v>17</v>
      </c>
      <c r="D37" s="91">
        <f>D38+D40+D41+D39</f>
        <v>2105.0600000000004</v>
      </c>
      <c r="E37" s="46"/>
      <c r="F37" s="11"/>
    </row>
    <row r="38" spans="1:7" hidden="1" outlineLevel="1" x14ac:dyDescent="0.2">
      <c r="A38" s="203" t="s">
        <v>25</v>
      </c>
      <c r="B38" s="204"/>
      <c r="C38" s="47" t="s">
        <v>17</v>
      </c>
      <c r="D38" s="92">
        <v>2077.1600000000003</v>
      </c>
      <c r="E38" s="50"/>
      <c r="F38" s="11"/>
    </row>
    <row r="39" spans="1:7" hidden="1" outlineLevel="1" x14ac:dyDescent="0.2">
      <c r="A39" s="205" t="s">
        <v>26</v>
      </c>
      <c r="B39" s="206"/>
      <c r="C39" s="51" t="s">
        <v>17</v>
      </c>
      <c r="D39" s="93">
        <f>'1 ЦК'!D39:E39</f>
        <v>24.63</v>
      </c>
      <c r="E39" s="50"/>
      <c r="F39" s="11"/>
    </row>
    <row r="40" spans="1:7" ht="27" hidden="1" customHeight="1" outlineLevel="1" x14ac:dyDescent="0.2">
      <c r="A40" s="235" t="s">
        <v>33</v>
      </c>
      <c r="B40" s="236"/>
      <c r="C40" s="51" t="s">
        <v>17</v>
      </c>
      <c r="D40" s="94">
        <v>0</v>
      </c>
      <c r="E40" s="50"/>
      <c r="F40" s="63"/>
    </row>
    <row r="41" spans="1:7" ht="25.5" hidden="1" customHeight="1" outlineLevel="1" thickBot="1" x14ac:dyDescent="0.3">
      <c r="A41" s="207" t="s">
        <v>28</v>
      </c>
      <c r="B41" s="208"/>
      <c r="C41" s="58" t="s">
        <v>17</v>
      </c>
      <c r="D41" s="95">
        <f>'1 ЦК'!D41:E41</f>
        <v>3.27</v>
      </c>
      <c r="E41" s="62"/>
      <c r="F41" s="11"/>
    </row>
    <row r="42" spans="1:7" hidden="1" collapsed="1" x14ac:dyDescent="0.2"/>
  </sheetData>
  <mergeCells count="27">
    <mergeCell ref="A40:B40"/>
    <mergeCell ref="A41:B41"/>
    <mergeCell ref="A35:B36"/>
    <mergeCell ref="C35:C36"/>
    <mergeCell ref="A37:B37"/>
    <mergeCell ref="A38:B38"/>
    <mergeCell ref="A39:B39"/>
    <mergeCell ref="A28:A29"/>
    <mergeCell ref="B28:B29"/>
    <mergeCell ref="C28:C29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7:D27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view="pageBreakPreview" zoomScale="84" zoomScaleNormal="100" zoomScaleSheetLayoutView="84" workbookViewId="0">
      <selection activeCell="P12" sqref="P11:P12"/>
    </sheetView>
  </sheetViews>
  <sheetFormatPr defaultRowHeight="12.75" x14ac:dyDescent="0.2"/>
  <cols>
    <col min="1" max="1" width="8.7109375" style="35" customWidth="1"/>
    <col min="2" max="2" width="55.7109375" style="84" customWidth="1"/>
    <col min="3" max="3" width="15.7109375" style="85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3" width="14.42578125" style="6" hidden="1" customWidth="1"/>
    <col min="14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80" t="s">
        <v>0</v>
      </c>
      <c r="B1" s="180"/>
      <c r="C1" s="180"/>
      <c r="D1" s="180"/>
      <c r="E1" s="180"/>
      <c r="F1" s="180"/>
    </row>
    <row r="2" spans="1:8" ht="18" x14ac:dyDescent="0.25">
      <c r="A2" s="180" t="s">
        <v>2</v>
      </c>
      <c r="B2" s="180"/>
      <c r="C2" s="180"/>
      <c r="D2" s="180"/>
      <c r="E2" s="180"/>
      <c r="F2" s="180"/>
      <c r="H2" s="6" t="str">
        <f>'1 ЦК'!H2</f>
        <v>на территории Тюменской области, ХМАО и ЯНАО в сентябре 2016 года (прогноз)</v>
      </c>
    </row>
    <row r="3" spans="1:8" ht="18" x14ac:dyDescent="0.25">
      <c r="A3" s="180" t="s">
        <v>3</v>
      </c>
      <c r="B3" s="180"/>
      <c r="C3" s="180"/>
      <c r="D3" s="180"/>
      <c r="E3" s="180"/>
      <c r="F3" s="180"/>
      <c r="H3" s="6" t="str">
        <f>'1 ЦК'!H3</f>
        <v xml:space="preserve">на территории Тюменской области, ХМАО и ЯНАО в сентябре 2016 года (факт)                                                                                                                   </v>
      </c>
    </row>
    <row r="4" spans="1:8" ht="9" customHeight="1" x14ac:dyDescent="0.2">
      <c r="A4" s="239" t="str">
        <f>'1 ЦК'!A5</f>
        <v xml:space="preserve">на территории Тюменской области, ХМАО и ЯНАО в сентябре 2016 года (факт)                                                                                                                   </v>
      </c>
      <c r="B4" s="181"/>
      <c r="C4" s="181"/>
      <c r="D4" s="181"/>
      <c r="E4" s="181"/>
      <c r="F4" s="181"/>
    </row>
    <row r="5" spans="1:8" ht="19.5" customHeight="1" x14ac:dyDescent="0.2">
      <c r="A5" s="181"/>
      <c r="B5" s="181"/>
      <c r="C5" s="181"/>
      <c r="D5" s="181"/>
      <c r="E5" s="181"/>
      <c r="F5" s="181"/>
    </row>
    <row r="6" spans="1:8" ht="21" customHeight="1" x14ac:dyDescent="0.2">
      <c r="A6" s="240" t="s">
        <v>37</v>
      </c>
      <c r="B6" s="240"/>
      <c r="C6" s="240"/>
      <c r="D6" s="240"/>
      <c r="E6" s="240"/>
      <c r="F6" s="240"/>
    </row>
    <row r="7" spans="1:8" ht="15" customHeight="1" thickBot="1" x14ac:dyDescent="0.25"/>
    <row r="8" spans="1:8" ht="24.95" customHeight="1" x14ac:dyDescent="0.2">
      <c r="A8" s="241" t="s">
        <v>6</v>
      </c>
      <c r="B8" s="243" t="s">
        <v>38</v>
      </c>
      <c r="C8" s="245" t="s">
        <v>8</v>
      </c>
      <c r="D8" s="190" t="s">
        <v>9</v>
      </c>
      <c r="E8" s="191"/>
      <c r="F8" s="192"/>
    </row>
    <row r="9" spans="1:8" ht="24.95" customHeight="1" thickBot="1" x14ac:dyDescent="0.25">
      <c r="A9" s="242"/>
      <c r="B9" s="244"/>
      <c r="C9" s="246"/>
      <c r="D9" s="96" t="s">
        <v>35</v>
      </c>
      <c r="E9" s="96" t="s">
        <v>11</v>
      </c>
      <c r="F9" s="14" t="s">
        <v>12</v>
      </c>
    </row>
    <row r="10" spans="1:8" ht="15.75" customHeight="1" x14ac:dyDescent="0.2">
      <c r="A10" s="97" t="s">
        <v>13</v>
      </c>
      <c r="B10" s="98" t="s">
        <v>39</v>
      </c>
      <c r="C10" s="98"/>
      <c r="D10" s="99"/>
      <c r="E10" s="99"/>
      <c r="F10" s="100"/>
      <c r="G10" s="11"/>
      <c r="H10" s="11"/>
    </row>
    <row r="11" spans="1:8" ht="15.75" customHeight="1" x14ac:dyDescent="0.2">
      <c r="A11" s="101" t="s">
        <v>15</v>
      </c>
      <c r="B11" s="102" t="s">
        <v>40</v>
      </c>
      <c r="C11" s="103" t="s">
        <v>41</v>
      </c>
      <c r="D11" s="104">
        <v>386342.98000000004</v>
      </c>
      <c r="E11" s="105">
        <f>D11</f>
        <v>386342.98000000004</v>
      </c>
      <c r="F11" s="106">
        <f>E11</f>
        <v>386342.98000000004</v>
      </c>
      <c r="G11" s="11"/>
      <c r="H11" s="11"/>
    </row>
    <row r="12" spans="1:8" ht="15.75" customHeight="1" x14ac:dyDescent="0.2">
      <c r="A12" s="107" t="s">
        <v>18</v>
      </c>
      <c r="B12" s="108" t="s">
        <v>42</v>
      </c>
      <c r="C12" s="109" t="s">
        <v>41</v>
      </c>
      <c r="D12" s="110">
        <f>D11</f>
        <v>386342.98000000004</v>
      </c>
      <c r="E12" s="111">
        <f>E11</f>
        <v>386342.98000000004</v>
      </c>
      <c r="F12" s="112">
        <f>F11</f>
        <v>386342.98000000004</v>
      </c>
      <c r="G12" s="11"/>
      <c r="H12" s="11"/>
    </row>
    <row r="13" spans="1:8" ht="15.75" customHeight="1" x14ac:dyDescent="0.2">
      <c r="A13" s="101" t="s">
        <v>43</v>
      </c>
      <c r="B13" s="102" t="s">
        <v>16</v>
      </c>
      <c r="C13" s="103" t="s">
        <v>17</v>
      </c>
      <c r="D13" s="104">
        <v>1985.338</v>
      </c>
      <c r="E13" s="104">
        <v>2998.701</v>
      </c>
      <c r="F13" s="106">
        <v>3058.1580000000004</v>
      </c>
      <c r="G13" s="11"/>
      <c r="H13" s="11"/>
    </row>
    <row r="14" spans="1:8" ht="25.5" x14ac:dyDescent="0.2">
      <c r="A14" s="107" t="s">
        <v>44</v>
      </c>
      <c r="B14" s="108" t="s">
        <v>45</v>
      </c>
      <c r="C14" s="109" t="s">
        <v>17</v>
      </c>
      <c r="D14" s="110">
        <f>E14</f>
        <v>893.78879054636445</v>
      </c>
      <c r="E14" s="111">
        <f>E13-E15</f>
        <v>893.78879054636445</v>
      </c>
      <c r="F14" s="113">
        <f>E14</f>
        <v>893.78879054636445</v>
      </c>
      <c r="G14" s="11"/>
      <c r="H14" s="11"/>
    </row>
    <row r="15" spans="1:8" ht="28.5" customHeight="1" thickBot="1" x14ac:dyDescent="0.25">
      <c r="A15" s="114" t="s">
        <v>46</v>
      </c>
      <c r="B15" s="115" t="s">
        <v>21</v>
      </c>
      <c r="C15" s="116" t="s">
        <v>17</v>
      </c>
      <c r="D15" s="117">
        <f>D13-D14</f>
        <v>1091.5492094536355</v>
      </c>
      <c r="E15" s="118">
        <f>E21</f>
        <v>2104.9122094536356</v>
      </c>
      <c r="F15" s="119">
        <f>F13-F14</f>
        <v>2164.3692094536359</v>
      </c>
      <c r="G15" s="11"/>
      <c r="H15" s="11"/>
    </row>
    <row r="16" spans="1:8" x14ac:dyDescent="0.2">
      <c r="A16" s="120"/>
      <c r="B16" s="121"/>
      <c r="C16" s="122"/>
      <c r="D16" s="123"/>
      <c r="E16" s="123"/>
      <c r="F16" s="11"/>
      <c r="G16" s="11"/>
      <c r="H16" s="11"/>
    </row>
    <row r="17" spans="1:8" ht="13.5" thickBot="1" x14ac:dyDescent="0.25">
      <c r="A17" s="124"/>
      <c r="B17" s="121"/>
      <c r="C17" s="9"/>
      <c r="D17" s="123"/>
      <c r="E17" s="123"/>
      <c r="F17" s="11"/>
      <c r="G17" s="11"/>
      <c r="H17" s="11"/>
    </row>
    <row r="18" spans="1:8" ht="47.25" customHeight="1" thickBot="1" x14ac:dyDescent="0.3">
      <c r="A18" s="247" t="s">
        <v>47</v>
      </c>
      <c r="B18" s="248"/>
      <c r="C18" s="248"/>
      <c r="D18" s="248"/>
      <c r="E18" s="248"/>
      <c r="F18" s="249"/>
      <c r="G18" s="11"/>
      <c r="H18" s="11"/>
    </row>
    <row r="19" spans="1:8" ht="12.75" customHeight="1" x14ac:dyDescent="0.2">
      <c r="A19" s="250" t="s">
        <v>48</v>
      </c>
      <c r="B19" s="251"/>
      <c r="C19" s="254" t="s">
        <v>8</v>
      </c>
      <c r="D19" s="256" t="s">
        <v>9</v>
      </c>
      <c r="E19" s="257"/>
      <c r="F19" s="258"/>
      <c r="G19" s="11"/>
      <c r="H19" s="11"/>
    </row>
    <row r="20" spans="1:8" ht="13.5" customHeight="1" thickBot="1" x14ac:dyDescent="0.25">
      <c r="A20" s="252"/>
      <c r="B20" s="253"/>
      <c r="C20" s="255"/>
      <c r="D20" s="125" t="s">
        <v>35</v>
      </c>
      <c r="E20" s="126" t="s">
        <v>11</v>
      </c>
      <c r="F20" s="127" t="s">
        <v>12</v>
      </c>
      <c r="G20" s="11"/>
      <c r="H20" s="11"/>
    </row>
    <row r="21" spans="1:8" ht="30.75" customHeight="1" x14ac:dyDescent="0.2">
      <c r="A21" s="259" t="s">
        <v>49</v>
      </c>
      <c r="B21" s="260"/>
      <c r="C21" s="128" t="s">
        <v>17</v>
      </c>
      <c r="D21" s="129">
        <f>D15</f>
        <v>1091.5492094536355</v>
      </c>
      <c r="E21" s="130">
        <f>E25+D26+D27</f>
        <v>2104.9122094536356</v>
      </c>
      <c r="F21" s="131">
        <f>F15</f>
        <v>2164.3692094536359</v>
      </c>
      <c r="G21" s="11"/>
      <c r="H21" s="11"/>
    </row>
    <row r="22" spans="1:8" ht="30.75" customHeight="1" x14ac:dyDescent="0.2">
      <c r="A22" s="237" t="s">
        <v>50</v>
      </c>
      <c r="B22" s="238"/>
      <c r="C22" s="26"/>
      <c r="D22" s="132"/>
      <c r="E22" s="133"/>
      <c r="F22" s="134"/>
      <c r="G22" s="11"/>
      <c r="H22" s="11"/>
    </row>
    <row r="23" spans="1:8" ht="30.75" customHeight="1" x14ac:dyDescent="0.2">
      <c r="A23" s="261" t="s">
        <v>51</v>
      </c>
      <c r="B23" s="262"/>
      <c r="C23" s="26" t="s">
        <v>52</v>
      </c>
      <c r="D23" s="135">
        <v>818312.87</v>
      </c>
      <c r="E23" s="136">
        <v>1347699.37</v>
      </c>
      <c r="F23" s="137">
        <v>741960.17</v>
      </c>
      <c r="G23" s="263" t="s">
        <v>53</v>
      </c>
      <c r="H23" s="11"/>
    </row>
    <row r="24" spans="1:8" ht="30.75" customHeight="1" x14ac:dyDescent="0.2">
      <c r="A24" s="261" t="s">
        <v>54</v>
      </c>
      <c r="B24" s="262"/>
      <c r="C24" s="26" t="s">
        <v>17</v>
      </c>
      <c r="D24" s="135">
        <v>55.28</v>
      </c>
      <c r="E24" s="136">
        <v>177.74</v>
      </c>
      <c r="F24" s="137">
        <v>357.73</v>
      </c>
      <c r="G24" s="264"/>
      <c r="H24" s="11"/>
    </row>
    <row r="25" spans="1:8" ht="30.75" customHeight="1" x14ac:dyDescent="0.2">
      <c r="A25" s="237" t="s">
        <v>25</v>
      </c>
      <c r="B25" s="238"/>
      <c r="C25" s="138" t="s">
        <v>17</v>
      </c>
      <c r="D25" s="139">
        <f>'3 ЦК'!D20</f>
        <v>1167.6100000000001</v>
      </c>
      <c r="E25" s="140">
        <f>'1 ЦК'!E20</f>
        <v>2077.1600000000003</v>
      </c>
      <c r="F25" s="141">
        <f>'1 ЦК'!F20</f>
        <v>2136.4299999999998</v>
      </c>
      <c r="G25" s="265"/>
      <c r="H25" s="11"/>
    </row>
    <row r="26" spans="1:8" ht="30.75" customHeight="1" x14ac:dyDescent="0.2">
      <c r="A26" s="266" t="s">
        <v>55</v>
      </c>
      <c r="B26" s="267"/>
      <c r="C26" s="138" t="s">
        <v>17</v>
      </c>
      <c r="D26" s="268">
        <f>'1 ЦК'!D21</f>
        <v>24.63</v>
      </c>
      <c r="E26" s="269"/>
      <c r="F26" s="270"/>
      <c r="G26" s="11"/>
      <c r="H26" s="11"/>
    </row>
    <row r="27" spans="1:8" ht="30.75" customHeight="1" thickBot="1" x14ac:dyDescent="0.25">
      <c r="A27" s="273" t="s">
        <v>28</v>
      </c>
      <c r="B27" s="274"/>
      <c r="C27" s="142" t="s">
        <v>17</v>
      </c>
      <c r="D27" s="275">
        <v>3.1222094536349281</v>
      </c>
      <c r="E27" s="276"/>
      <c r="F27" s="277"/>
      <c r="G27" s="11"/>
      <c r="H27" s="11"/>
    </row>
    <row r="28" spans="1:8" ht="16.5" hidden="1" customHeight="1" x14ac:dyDescent="0.2">
      <c r="H28" s="143"/>
    </row>
    <row r="29" spans="1:8" ht="16.5" hidden="1" customHeight="1" x14ac:dyDescent="0.2">
      <c r="H29" s="143"/>
    </row>
    <row r="30" spans="1:8" ht="16.5" hidden="1" customHeight="1" x14ac:dyDescent="0.2">
      <c r="H30" s="143"/>
    </row>
    <row r="31" spans="1:8" ht="16.5" hidden="1" customHeight="1" x14ac:dyDescent="0.2">
      <c r="H31" s="143"/>
    </row>
    <row r="32" spans="1:8" ht="16.5" hidden="1" customHeight="1" x14ac:dyDescent="0.2">
      <c r="H32" s="143"/>
    </row>
    <row r="33" spans="1:8" ht="16.5" hidden="1" customHeight="1" x14ac:dyDescent="0.2">
      <c r="H33" s="143"/>
    </row>
    <row r="34" spans="1:8" ht="21.75" hidden="1" customHeight="1" x14ac:dyDescent="0.25">
      <c r="A34" s="278"/>
      <c r="B34" s="278"/>
      <c r="C34" s="83"/>
      <c r="D34" s="83"/>
      <c r="E34" s="83"/>
    </row>
    <row r="35" spans="1:8" ht="18" hidden="1" customHeight="1" x14ac:dyDescent="0.25">
      <c r="A35" s="278"/>
      <c r="B35" s="278"/>
      <c r="C35" s="83"/>
      <c r="D35" s="144"/>
      <c r="E35" s="279"/>
      <c r="F35" s="280"/>
    </row>
    <row r="36" spans="1:8" ht="18" hidden="1" customHeight="1" x14ac:dyDescent="0.25">
      <c r="B36" s="36"/>
      <c r="C36" s="37"/>
      <c r="D36" s="62"/>
    </row>
    <row r="37" spans="1:8" ht="18" hidden="1" customHeight="1" x14ac:dyDescent="0.25">
      <c r="B37" s="36"/>
      <c r="C37" s="37"/>
      <c r="D37" s="62"/>
    </row>
    <row r="38" spans="1:8" ht="18" hidden="1" customHeight="1" x14ac:dyDescent="0.25">
      <c r="B38" s="36"/>
      <c r="C38" s="37"/>
      <c r="D38" s="62"/>
    </row>
    <row r="39" spans="1:8" ht="18" hidden="1" customHeight="1" x14ac:dyDescent="0.25">
      <c r="B39" s="36"/>
      <c r="C39" s="37"/>
      <c r="D39" s="62"/>
    </row>
    <row r="40" spans="1:8" ht="18" hidden="1" customHeight="1" x14ac:dyDescent="0.25">
      <c r="B40" s="36"/>
      <c r="C40" s="37"/>
      <c r="D40" s="62"/>
    </row>
    <row r="41" spans="1:8" ht="18" hidden="1" customHeight="1" x14ac:dyDescent="0.25">
      <c r="B41" s="36"/>
      <c r="C41" s="37"/>
      <c r="D41" s="62"/>
    </row>
    <row r="42" spans="1:8" ht="18" hidden="1" customHeight="1" x14ac:dyDescent="0.25">
      <c r="B42" s="36"/>
      <c r="C42" s="37"/>
      <c r="D42" s="62"/>
    </row>
    <row r="43" spans="1:8" ht="18" hidden="1" customHeight="1" x14ac:dyDescent="0.25">
      <c r="B43" s="36"/>
      <c r="C43" s="37"/>
      <c r="D43" s="62"/>
    </row>
    <row r="44" spans="1:8" ht="18" hidden="1" customHeight="1" x14ac:dyDescent="0.25">
      <c r="A44" s="6"/>
      <c r="B44" s="6"/>
      <c r="C44" s="37"/>
      <c r="D44" s="62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271"/>
      <c r="B63" s="272"/>
    </row>
    <row r="64" spans="1:2" ht="18" hidden="1" customHeight="1" x14ac:dyDescent="0.2">
      <c r="A64" s="271"/>
      <c r="B64" s="272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A4" sqref="A4:H4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83" t="s">
        <v>56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43.5" customHeight="1" x14ac:dyDescent="0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26.25" customHeight="1" thickBot="1" x14ac:dyDescent="0.3">
      <c r="A3" s="284" t="s">
        <v>71</v>
      </c>
      <c r="B3" s="284"/>
      <c r="C3" s="284"/>
      <c r="D3" s="145"/>
      <c r="E3" s="145"/>
      <c r="F3" s="145"/>
      <c r="G3" s="145"/>
      <c r="H3" s="145"/>
      <c r="I3" s="145"/>
      <c r="J3" s="145"/>
    </row>
    <row r="4" spans="1:10" ht="27.75" customHeight="1" thickBot="1" x14ac:dyDescent="0.3">
      <c r="A4" s="285" t="s">
        <v>57</v>
      </c>
      <c r="B4" s="286"/>
      <c r="C4" s="286"/>
      <c r="D4" s="286"/>
      <c r="E4" s="286"/>
      <c r="F4" s="286"/>
      <c r="G4" s="286"/>
      <c r="H4" s="287"/>
      <c r="I4" s="146" t="s">
        <v>58</v>
      </c>
      <c r="J4" s="147" t="s">
        <v>59</v>
      </c>
    </row>
    <row r="5" spans="1:10" ht="27" customHeight="1" thickBot="1" x14ac:dyDescent="0.3">
      <c r="A5" s="288">
        <v>1</v>
      </c>
      <c r="B5" s="289"/>
      <c r="C5" s="289"/>
      <c r="D5" s="289"/>
      <c r="E5" s="289"/>
      <c r="F5" s="289"/>
      <c r="G5" s="289"/>
      <c r="H5" s="290"/>
      <c r="I5" s="146">
        <v>2</v>
      </c>
      <c r="J5" s="147">
        <v>3</v>
      </c>
    </row>
    <row r="6" spans="1:10" ht="32.25" customHeight="1" x14ac:dyDescent="0.25">
      <c r="A6" s="291" t="s">
        <v>60</v>
      </c>
      <c r="B6" s="292"/>
      <c r="C6" s="292"/>
      <c r="D6" s="292"/>
      <c r="E6" s="292"/>
      <c r="F6" s="292"/>
      <c r="G6" s="292"/>
      <c r="H6" s="292"/>
      <c r="I6" s="148" t="s">
        <v>17</v>
      </c>
      <c r="J6" s="149">
        <v>1481.9370000000001</v>
      </c>
    </row>
    <row r="7" spans="1:10" ht="34.5" customHeight="1" x14ac:dyDescent="0.25">
      <c r="A7" s="281" t="s">
        <v>61</v>
      </c>
      <c r="B7" s="282"/>
      <c r="C7" s="282"/>
      <c r="D7" s="282"/>
      <c r="E7" s="282"/>
      <c r="F7" s="282"/>
      <c r="G7" s="282"/>
      <c r="H7" s="282"/>
      <c r="I7" s="150" t="s">
        <v>17</v>
      </c>
      <c r="J7" s="149">
        <f>J6-J8</f>
        <v>1454.1847905463651</v>
      </c>
    </row>
    <row r="8" spans="1:10" ht="90" customHeight="1" thickBot="1" x14ac:dyDescent="0.3">
      <c r="A8" s="294" t="s">
        <v>62</v>
      </c>
      <c r="B8" s="295"/>
      <c r="C8" s="295"/>
      <c r="D8" s="295"/>
      <c r="E8" s="295"/>
      <c r="F8" s="295"/>
      <c r="G8" s="295"/>
      <c r="H8" s="296"/>
      <c r="I8" s="151" t="s">
        <v>17</v>
      </c>
      <c r="J8" s="152">
        <f>'5 ЦК'!D26+'5 ЦК'!D27</f>
        <v>27.752209453634926</v>
      </c>
    </row>
    <row r="9" spans="1:10" hidden="1" x14ac:dyDescent="0.25">
      <c r="A9" s="153"/>
      <c r="B9" s="154"/>
      <c r="C9" s="154"/>
      <c r="D9" s="154"/>
      <c r="E9" s="154"/>
      <c r="F9" s="154"/>
      <c r="G9" s="154"/>
      <c r="H9" s="154"/>
      <c r="I9" s="155"/>
      <c r="J9" s="155"/>
    </row>
    <row r="10" spans="1:10" hidden="1" x14ac:dyDescent="0.25"/>
    <row r="11" spans="1:10" hidden="1" x14ac:dyDescent="0.25">
      <c r="A11" s="297"/>
      <c r="B11" s="297"/>
      <c r="C11" s="297"/>
      <c r="D11" s="297"/>
      <c r="E11" s="297"/>
      <c r="F11" s="297"/>
      <c r="G11" s="297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298"/>
      <c r="B16" s="298"/>
      <c r="C16" s="298"/>
      <c r="D16" s="298"/>
      <c r="E16" s="156"/>
      <c r="F16" s="5"/>
      <c r="G16" s="5"/>
      <c r="H16" s="5"/>
      <c r="I16" s="5"/>
      <c r="J16" s="5"/>
    </row>
    <row r="17" spans="1:10" s="6" customFormat="1" ht="18" hidden="1" customHeight="1" x14ac:dyDescent="0.2">
      <c r="A17" s="299"/>
      <c r="B17" s="299"/>
      <c r="C17" s="299"/>
      <c r="D17" s="299"/>
      <c r="E17" s="299"/>
      <c r="F17" s="5"/>
      <c r="G17" s="5"/>
      <c r="H17" s="5"/>
      <c r="I17" s="300"/>
      <c r="J17" s="300"/>
    </row>
    <row r="18" spans="1:10" s="6" customFormat="1" hidden="1" x14ac:dyDescent="0.25">
      <c r="A18" s="35"/>
      <c r="B18" s="36"/>
      <c r="C18" s="37"/>
      <c r="D18" s="62"/>
    </row>
    <row r="19" spans="1:10" s="6" customFormat="1" hidden="1" x14ac:dyDescent="0.25">
      <c r="A19" s="35"/>
      <c r="B19" s="36"/>
      <c r="C19" s="37"/>
      <c r="D19" s="62"/>
    </row>
    <row r="20" spans="1:10" s="6" customFormat="1" hidden="1" x14ac:dyDescent="0.25">
      <c r="A20" s="35"/>
      <c r="B20" s="36"/>
      <c r="C20" s="37"/>
      <c r="D20" s="62"/>
    </row>
    <row r="21" spans="1:10" s="6" customFormat="1" hidden="1" x14ac:dyDescent="0.25">
      <c r="A21" s="35"/>
      <c r="B21" s="36"/>
      <c r="C21" s="37"/>
      <c r="D21" s="62"/>
    </row>
    <row r="22" spans="1:10" s="6" customFormat="1" hidden="1" x14ac:dyDescent="0.25">
      <c r="A22" s="35"/>
      <c r="B22" s="36"/>
      <c r="C22" s="37"/>
      <c r="D22" s="62"/>
    </row>
    <row r="23" spans="1:10" s="6" customFormat="1" hidden="1" x14ac:dyDescent="0.25">
      <c r="A23" s="35"/>
      <c r="B23" s="36"/>
      <c r="C23" s="37"/>
      <c r="D23" s="62"/>
    </row>
    <row r="24" spans="1:10" s="6" customFormat="1" ht="12.75" hidden="1" x14ac:dyDescent="0.2">
      <c r="A24" s="35"/>
      <c r="B24" s="84"/>
      <c r="C24" s="85"/>
    </row>
    <row r="25" spans="1:10" s="6" customFormat="1" ht="12.75" hidden="1" x14ac:dyDescent="0.2">
      <c r="A25" s="35"/>
      <c r="B25" s="84"/>
      <c r="C25" s="85"/>
    </row>
    <row r="26" spans="1:10" s="6" customFormat="1" ht="12.75" hidden="1" x14ac:dyDescent="0.2">
      <c r="A26" s="35"/>
      <c r="B26" s="84"/>
      <c r="C26" s="85"/>
    </row>
    <row r="27" spans="1:10" s="6" customFormat="1" ht="12.75" hidden="1" x14ac:dyDescent="0.2">
      <c r="A27" s="35"/>
      <c r="B27" s="84"/>
      <c r="C27" s="85"/>
    </row>
    <row r="28" spans="1:10" s="6" customFormat="1" ht="17.25" hidden="1" customHeight="1" x14ac:dyDescent="0.2">
      <c r="A28" s="35"/>
      <c r="B28" s="84"/>
      <c r="C28" s="85"/>
    </row>
    <row r="29" spans="1:10" s="6" customFormat="1" ht="17.25" hidden="1" customHeight="1" x14ac:dyDescent="0.2">
      <c r="A29" s="35"/>
      <c r="B29" s="84"/>
      <c r="C29" s="85"/>
    </row>
    <row r="30" spans="1:10" s="6" customFormat="1" ht="12.75" hidden="1" x14ac:dyDescent="0.2">
      <c r="A30" s="35"/>
      <c r="B30" s="84"/>
      <c r="C30" s="85"/>
    </row>
    <row r="31" spans="1:10" s="6" customFormat="1" ht="12.75" hidden="1" x14ac:dyDescent="0.2">
      <c r="A31" s="35"/>
      <c r="B31" s="84"/>
      <c r="C31" s="85"/>
    </row>
    <row r="32" spans="1:10" s="6" customFormat="1" ht="12.75" hidden="1" x14ac:dyDescent="0.2">
      <c r="A32" s="35"/>
      <c r="B32" s="84"/>
      <c r="C32" s="85"/>
    </row>
    <row r="33" spans="1:10" s="6" customFormat="1" ht="12.75" hidden="1" x14ac:dyDescent="0.2">
      <c r="A33" s="35"/>
      <c r="B33" s="84"/>
      <c r="C33" s="85"/>
    </row>
    <row r="34" spans="1:10" s="6" customFormat="1" ht="12.75" hidden="1" x14ac:dyDescent="0.2">
      <c r="A34" s="35"/>
      <c r="B34" s="84"/>
      <c r="C34" s="85"/>
    </row>
    <row r="35" spans="1:10" s="6" customFormat="1" ht="12.75" hidden="1" x14ac:dyDescent="0.2">
      <c r="A35" s="35"/>
      <c r="B35" s="84"/>
      <c r="C35" s="85"/>
    </row>
    <row r="36" spans="1:10" s="6" customFormat="1" ht="12.75" hidden="1" x14ac:dyDescent="0.2">
      <c r="A36" s="35"/>
      <c r="B36" s="84"/>
      <c r="C36" s="85"/>
    </row>
    <row r="37" spans="1:10" s="6" customFormat="1" ht="12.75" hidden="1" x14ac:dyDescent="0.2">
      <c r="A37" s="35"/>
      <c r="B37" s="84"/>
      <c r="C37" s="85"/>
    </row>
    <row r="38" spans="1:10" s="6" customFormat="1" ht="12.75" hidden="1" x14ac:dyDescent="0.2">
      <c r="A38" s="35"/>
      <c r="B38" s="84"/>
      <c r="C38" s="85"/>
    </row>
    <row r="39" spans="1:10" s="6" customFormat="1" ht="12.75" hidden="1" x14ac:dyDescent="0.2">
      <c r="A39" s="35"/>
      <c r="B39" s="84"/>
      <c r="C39" s="85"/>
    </row>
    <row r="40" spans="1:10" s="6" customFormat="1" ht="12.75" hidden="1" x14ac:dyDescent="0.2">
      <c r="A40" s="35"/>
      <c r="B40" s="84"/>
      <c r="C40" s="85"/>
    </row>
    <row r="41" spans="1:10" s="6" customFormat="1" ht="12.75" hidden="1" x14ac:dyDescent="0.2">
      <c r="A41" s="35"/>
      <c r="B41" s="84"/>
      <c r="C41" s="85"/>
    </row>
    <row r="42" spans="1:10" s="6" customFormat="1" ht="12.75" hidden="1" x14ac:dyDescent="0.2">
      <c r="A42" s="35"/>
      <c r="B42" s="84"/>
      <c r="C42" s="85"/>
    </row>
    <row r="43" spans="1:10" s="6" customFormat="1" ht="12.75" hidden="1" x14ac:dyDescent="0.2">
      <c r="A43" s="271"/>
      <c r="B43" s="272"/>
      <c r="C43" s="85"/>
    </row>
    <row r="44" spans="1:10" s="6" customFormat="1" ht="12.75" hidden="1" x14ac:dyDescent="0.2">
      <c r="A44" s="271"/>
      <c r="B44" s="272"/>
      <c r="C44" s="85"/>
    </row>
    <row r="47" spans="1:10" ht="15.75" x14ac:dyDescent="0.25">
      <c r="A47" s="157"/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5.75" x14ac:dyDescent="0.25">
      <c r="A48" s="157"/>
      <c r="B48" s="157"/>
      <c r="C48" s="157"/>
      <c r="D48" s="157"/>
      <c r="E48" s="157"/>
      <c r="F48" s="157"/>
      <c r="G48" s="157"/>
      <c r="H48" s="157"/>
      <c r="I48" s="293"/>
      <c r="J48" s="293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2"/>
  <sheetViews>
    <sheetView view="pageBreakPreview" zoomScale="80" zoomScaleNormal="85" zoomScaleSheetLayoutView="80" workbookViewId="0">
      <selection activeCell="J30" sqref="J30"/>
    </sheetView>
  </sheetViews>
  <sheetFormatPr defaultRowHeight="12.75" x14ac:dyDescent="0.2"/>
  <cols>
    <col min="1" max="1" width="8.7109375" style="169" customWidth="1"/>
    <col min="2" max="2" width="9.7109375" style="170" customWidth="1"/>
    <col min="3" max="3" width="9.7109375" style="171" customWidth="1"/>
    <col min="4" max="13" width="9.7109375" style="158" customWidth="1"/>
    <col min="14" max="14" width="10.140625" style="158" customWidth="1"/>
    <col min="15" max="15" width="10" style="158" customWidth="1"/>
    <col min="16" max="23" width="9.7109375" style="158" customWidth="1"/>
    <col min="24" max="24" width="10.85546875" style="158" customWidth="1"/>
    <col min="25" max="25" width="9.7109375" style="158" customWidth="1"/>
    <col min="26" max="27" width="9.140625" style="158"/>
    <col min="28" max="28" width="15.85546875" style="158" customWidth="1"/>
    <col min="29" max="32" width="9.140625" style="158"/>
    <col min="33" max="33" width="11.140625" style="158" bestFit="1" customWidth="1"/>
    <col min="34" max="16384" width="9.140625" style="158"/>
  </cols>
  <sheetData>
    <row r="1" spans="1:25" ht="20.25" customHeight="1" x14ac:dyDescent="0.2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9.5" customHeight="1" x14ac:dyDescent="0.2">
      <c r="A2" s="320" t="s">
        <v>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9.5" customHeight="1" x14ac:dyDescent="0.2">
      <c r="A3" s="320" t="s">
        <v>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</row>
    <row r="4" spans="1:25" ht="19.5" customHeight="1" x14ac:dyDescent="0.2">
      <c r="A4" s="321" t="s">
        <v>70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</row>
    <row r="5" spans="1:25" x14ac:dyDescent="0.2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</row>
    <row r="6" spans="1:25" ht="16.5" customHeight="1" x14ac:dyDescent="0.2">
      <c r="A6" s="322" t="s">
        <v>69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</row>
    <row r="7" spans="1:25" ht="18" customHeight="1" x14ac:dyDescent="0.2">
      <c r="A7" s="321" t="s">
        <v>63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ht="13.5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 ht="36" customHeight="1" x14ac:dyDescent="0.25">
      <c r="A9" s="319" t="s">
        <v>64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04"/>
      <c r="O9" s="304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ht="18.75" x14ac:dyDescent="0.2">
      <c r="A10" s="301" t="s">
        <v>65</v>
      </c>
      <c r="B10" s="302" t="s">
        <v>66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</row>
    <row r="11" spans="1:25" ht="15.75" x14ac:dyDescent="0.25">
      <c r="A11" s="301"/>
      <c r="B11" s="162">
        <v>1</v>
      </c>
      <c r="C11" s="163">
        <v>2</v>
      </c>
      <c r="D11" s="162">
        <v>3</v>
      </c>
      <c r="E11" s="163">
        <v>4</v>
      </c>
      <c r="F11" s="162">
        <v>5</v>
      </c>
      <c r="G11" s="163">
        <v>6</v>
      </c>
      <c r="H11" s="162">
        <v>7</v>
      </c>
      <c r="I11" s="163">
        <v>8</v>
      </c>
      <c r="J11" s="162">
        <v>9</v>
      </c>
      <c r="K11" s="163">
        <v>10</v>
      </c>
      <c r="L11" s="162">
        <v>11</v>
      </c>
      <c r="M11" s="163">
        <v>12</v>
      </c>
      <c r="N11" s="162">
        <v>13</v>
      </c>
      <c r="O11" s="163">
        <v>14</v>
      </c>
      <c r="P11" s="162">
        <v>15</v>
      </c>
      <c r="Q11" s="163">
        <v>16</v>
      </c>
      <c r="R11" s="162">
        <v>17</v>
      </c>
      <c r="S11" s="163">
        <v>18</v>
      </c>
      <c r="T11" s="162">
        <v>19</v>
      </c>
      <c r="U11" s="163">
        <v>20</v>
      </c>
      <c r="V11" s="162">
        <v>21</v>
      </c>
      <c r="W11" s="163">
        <v>22</v>
      </c>
      <c r="X11" s="162">
        <v>23</v>
      </c>
      <c r="Y11" s="163">
        <v>24</v>
      </c>
    </row>
    <row r="12" spans="1:25" ht="15.75" x14ac:dyDescent="0.2">
      <c r="A12" s="164">
        <v>1</v>
      </c>
      <c r="B12" s="165">
        <v>727.85904197979676</v>
      </c>
      <c r="C12" s="165">
        <v>728.65244197979678</v>
      </c>
      <c r="D12" s="165">
        <v>728.95001197979673</v>
      </c>
      <c r="E12" s="165">
        <v>729.38652197979673</v>
      </c>
      <c r="F12" s="165">
        <v>730.53076197979669</v>
      </c>
      <c r="G12" s="165">
        <v>733.50402197979668</v>
      </c>
      <c r="H12" s="165">
        <v>794.47208197979671</v>
      </c>
      <c r="I12" s="165">
        <v>848.16230197979678</v>
      </c>
      <c r="J12" s="165">
        <v>931.60977197979673</v>
      </c>
      <c r="K12" s="165">
        <v>914.43940197979668</v>
      </c>
      <c r="L12" s="165">
        <v>917.73760197979675</v>
      </c>
      <c r="M12" s="165">
        <v>930.06686197979673</v>
      </c>
      <c r="N12" s="165">
        <v>934.75136197979668</v>
      </c>
      <c r="O12" s="165">
        <v>913.11716197979672</v>
      </c>
      <c r="P12" s="165">
        <v>906.23543197979677</v>
      </c>
      <c r="Q12" s="165">
        <v>825.07491197979675</v>
      </c>
      <c r="R12" s="165">
        <v>924.41182197979674</v>
      </c>
      <c r="S12" s="165">
        <v>936.76625197979672</v>
      </c>
      <c r="T12" s="165">
        <v>921.56994197979668</v>
      </c>
      <c r="U12" s="165">
        <v>828.95160197979669</v>
      </c>
      <c r="V12" s="165">
        <v>796.71899197979678</v>
      </c>
      <c r="W12" s="165">
        <v>701.34384197979671</v>
      </c>
      <c r="X12" s="165">
        <v>781.79971197979671</v>
      </c>
      <c r="Y12" s="165">
        <v>729.63457197979676</v>
      </c>
    </row>
    <row r="13" spans="1:25" ht="15.75" x14ac:dyDescent="0.2">
      <c r="A13" s="164">
        <v>2</v>
      </c>
      <c r="B13" s="165">
        <v>730.75436197979673</v>
      </c>
      <c r="C13" s="165">
        <v>730.86317197979679</v>
      </c>
      <c r="D13" s="165">
        <v>723.01461197979677</v>
      </c>
      <c r="E13" s="165">
        <v>723.29684197979668</v>
      </c>
      <c r="F13" s="165">
        <v>731.99537197979669</v>
      </c>
      <c r="G13" s="165">
        <v>733.77262197979678</v>
      </c>
      <c r="H13" s="165">
        <v>800.37474197979668</v>
      </c>
      <c r="I13" s="165">
        <v>879.67854197979671</v>
      </c>
      <c r="J13" s="165">
        <v>943.65213197979676</v>
      </c>
      <c r="K13" s="165">
        <v>992.22480197979678</v>
      </c>
      <c r="L13" s="165">
        <v>983.38195197979678</v>
      </c>
      <c r="M13" s="165">
        <v>987.61887197979672</v>
      </c>
      <c r="N13" s="165">
        <v>981.9234119797967</v>
      </c>
      <c r="O13" s="165">
        <v>985.63999197979672</v>
      </c>
      <c r="P13" s="165">
        <v>979.1580119797967</v>
      </c>
      <c r="Q13" s="165">
        <v>977.74921197979677</v>
      </c>
      <c r="R13" s="165">
        <v>978.15397197979678</v>
      </c>
      <c r="S13" s="165">
        <v>977.50506197979678</v>
      </c>
      <c r="T13" s="165">
        <v>982.31835197979672</v>
      </c>
      <c r="U13" s="165">
        <v>970.92724197979669</v>
      </c>
      <c r="V13" s="165">
        <v>838.72841197979676</v>
      </c>
      <c r="W13" s="165">
        <v>842.95257197979674</v>
      </c>
      <c r="X13" s="165">
        <v>821.65803197979676</v>
      </c>
      <c r="Y13" s="165">
        <v>785.88306197979671</v>
      </c>
    </row>
    <row r="14" spans="1:25" ht="15.75" x14ac:dyDescent="0.2">
      <c r="A14" s="164">
        <v>3</v>
      </c>
      <c r="B14" s="165">
        <v>790.93274197979679</v>
      </c>
      <c r="C14" s="165">
        <v>783.00663197979668</v>
      </c>
      <c r="D14" s="165">
        <v>757.28560197979675</v>
      </c>
      <c r="E14" s="165">
        <v>728.28368197979671</v>
      </c>
      <c r="F14" s="165">
        <v>728.84728197979678</v>
      </c>
      <c r="G14" s="165">
        <v>730.32463197979678</v>
      </c>
      <c r="H14" s="165">
        <v>708.08634197979677</v>
      </c>
      <c r="I14" s="165">
        <v>789.26361197979668</v>
      </c>
      <c r="J14" s="165">
        <v>890.00462197979675</v>
      </c>
      <c r="K14" s="165">
        <v>896.31413197979668</v>
      </c>
      <c r="L14" s="165">
        <v>881.51569197979677</v>
      </c>
      <c r="M14" s="165">
        <v>887.92077197979677</v>
      </c>
      <c r="N14" s="165">
        <v>886.50533197979678</v>
      </c>
      <c r="O14" s="165">
        <v>814.71149197979673</v>
      </c>
      <c r="P14" s="165">
        <v>814.69922197979668</v>
      </c>
      <c r="Q14" s="165">
        <v>811.72279197979674</v>
      </c>
      <c r="R14" s="165">
        <v>889.40309197979673</v>
      </c>
      <c r="S14" s="165">
        <v>897.15643197979671</v>
      </c>
      <c r="T14" s="165">
        <v>916.55468197979678</v>
      </c>
      <c r="U14" s="165">
        <v>897.49638197979675</v>
      </c>
      <c r="V14" s="165">
        <v>793.40106197979674</v>
      </c>
      <c r="W14" s="165">
        <v>788.4505619797967</v>
      </c>
      <c r="X14" s="165">
        <v>790.26051197979677</v>
      </c>
      <c r="Y14" s="165">
        <v>779.58171197979675</v>
      </c>
    </row>
    <row r="15" spans="1:25" ht="15.75" x14ac:dyDescent="0.2">
      <c r="A15" s="164">
        <v>4</v>
      </c>
      <c r="B15" s="165">
        <v>777.3012019797967</v>
      </c>
      <c r="C15" s="165">
        <v>729.60469197979671</v>
      </c>
      <c r="D15" s="165">
        <v>728.78048197979672</v>
      </c>
      <c r="E15" s="165">
        <v>728.9902319797967</v>
      </c>
      <c r="F15" s="165">
        <v>728.85745197979668</v>
      </c>
      <c r="G15" s="165">
        <v>729.60530197979676</v>
      </c>
      <c r="H15" s="165">
        <v>746.94130197979678</v>
      </c>
      <c r="I15" s="165">
        <v>748.01874197979669</v>
      </c>
      <c r="J15" s="165">
        <v>748.81265197979678</v>
      </c>
      <c r="K15" s="165">
        <v>857.00107197979673</v>
      </c>
      <c r="L15" s="165">
        <v>857.35634197979675</v>
      </c>
      <c r="M15" s="165">
        <v>857.88179197979673</v>
      </c>
      <c r="N15" s="165">
        <v>857.43107197979668</v>
      </c>
      <c r="O15" s="165">
        <v>858.42104197979677</v>
      </c>
      <c r="P15" s="165">
        <v>863.47924197979671</v>
      </c>
      <c r="Q15" s="165">
        <v>865.00429197979668</v>
      </c>
      <c r="R15" s="165">
        <v>883.83247197979676</v>
      </c>
      <c r="S15" s="165">
        <v>890.21958197979677</v>
      </c>
      <c r="T15" s="165">
        <v>912.68631197979676</v>
      </c>
      <c r="U15" s="165">
        <v>908.04706197979669</v>
      </c>
      <c r="V15" s="165">
        <v>929.6191519797967</v>
      </c>
      <c r="W15" s="165">
        <v>940.81960197979674</v>
      </c>
      <c r="X15" s="165">
        <v>851.65966197979674</v>
      </c>
      <c r="Y15" s="165">
        <v>834.16500197979678</v>
      </c>
    </row>
    <row r="16" spans="1:25" ht="15.75" x14ac:dyDescent="0.2">
      <c r="A16" s="164">
        <v>5</v>
      </c>
      <c r="B16" s="165">
        <v>779.83429197979672</v>
      </c>
      <c r="C16" s="165">
        <v>730.13712197979669</v>
      </c>
      <c r="D16" s="165">
        <v>729.79103197979668</v>
      </c>
      <c r="E16" s="165">
        <v>730.21166197979676</v>
      </c>
      <c r="F16" s="165">
        <v>731.32614197979672</v>
      </c>
      <c r="G16" s="165">
        <v>762.50913197979673</v>
      </c>
      <c r="H16" s="165">
        <v>895.38681197979668</v>
      </c>
      <c r="I16" s="165">
        <v>1036.3598719797967</v>
      </c>
      <c r="J16" s="165">
        <v>1066.2935419797968</v>
      </c>
      <c r="K16" s="165">
        <v>1074.7738619797967</v>
      </c>
      <c r="L16" s="165">
        <v>1035.8282719797967</v>
      </c>
      <c r="M16" s="165">
        <v>1035.6578719797967</v>
      </c>
      <c r="N16" s="165">
        <v>1038.7163519797966</v>
      </c>
      <c r="O16" s="165">
        <v>1027.1420219797967</v>
      </c>
      <c r="P16" s="165">
        <v>1037.7799719797968</v>
      </c>
      <c r="Q16" s="165">
        <v>1046.3990419797967</v>
      </c>
      <c r="R16" s="165">
        <v>1046.4288719797967</v>
      </c>
      <c r="S16" s="165">
        <v>1036.3342019797967</v>
      </c>
      <c r="T16" s="165">
        <v>1041.8499519797967</v>
      </c>
      <c r="U16" s="165">
        <v>1003.7422819797968</v>
      </c>
      <c r="V16" s="165">
        <v>976.03492197979676</v>
      </c>
      <c r="W16" s="165">
        <v>918.53584197979671</v>
      </c>
      <c r="X16" s="165">
        <v>848.28944197979672</v>
      </c>
      <c r="Y16" s="165">
        <v>776.32237197979669</v>
      </c>
    </row>
    <row r="17" spans="1:33" ht="15.75" x14ac:dyDescent="0.2">
      <c r="A17" s="164">
        <v>6</v>
      </c>
      <c r="B17" s="165">
        <v>728.09474197979671</v>
      </c>
      <c r="C17" s="165">
        <v>728.41835197979674</v>
      </c>
      <c r="D17" s="165">
        <v>719.1880919797967</v>
      </c>
      <c r="E17" s="165">
        <v>725.68933197979675</v>
      </c>
      <c r="F17" s="165">
        <v>729.67621197979668</v>
      </c>
      <c r="G17" s="165">
        <v>731.6574719797967</v>
      </c>
      <c r="H17" s="165">
        <v>841.79023197979677</v>
      </c>
      <c r="I17" s="165">
        <v>952.18189197979677</v>
      </c>
      <c r="J17" s="165">
        <v>964.47360197979674</v>
      </c>
      <c r="K17" s="165">
        <v>980.49033197979668</v>
      </c>
      <c r="L17" s="165">
        <v>975.46939197979668</v>
      </c>
      <c r="M17" s="165">
        <v>978.44891197979678</v>
      </c>
      <c r="N17" s="165">
        <v>963.64096197979677</v>
      </c>
      <c r="O17" s="165">
        <v>960.86437197979672</v>
      </c>
      <c r="P17" s="165">
        <v>960.27502197979675</v>
      </c>
      <c r="Q17" s="165">
        <v>967.40536197979668</v>
      </c>
      <c r="R17" s="165">
        <v>977.71230197979673</v>
      </c>
      <c r="S17" s="165">
        <v>973.75621197979672</v>
      </c>
      <c r="T17" s="165">
        <v>969.60171197979673</v>
      </c>
      <c r="U17" s="165">
        <v>959.35657197979674</v>
      </c>
      <c r="V17" s="165">
        <v>944.62021197979675</v>
      </c>
      <c r="W17" s="165">
        <v>859.50298197979669</v>
      </c>
      <c r="X17" s="165">
        <v>826.48225197979673</v>
      </c>
      <c r="Y17" s="165">
        <v>733.89082197979678</v>
      </c>
    </row>
    <row r="18" spans="1:33" ht="15.75" x14ac:dyDescent="0.2">
      <c r="A18" s="164">
        <v>7</v>
      </c>
      <c r="B18" s="165">
        <v>727.78773197979672</v>
      </c>
      <c r="C18" s="165">
        <v>727.80945197979668</v>
      </c>
      <c r="D18" s="165">
        <v>713.99117197979672</v>
      </c>
      <c r="E18" s="165">
        <v>718.87534197979676</v>
      </c>
      <c r="F18" s="165">
        <v>729.62089197979674</v>
      </c>
      <c r="G18" s="165">
        <v>773.94488197979672</v>
      </c>
      <c r="H18" s="165">
        <v>893.8550119797967</v>
      </c>
      <c r="I18" s="165">
        <v>953.03802197979678</v>
      </c>
      <c r="J18" s="165">
        <v>986.27919197979668</v>
      </c>
      <c r="K18" s="165">
        <v>1015.4129519797967</v>
      </c>
      <c r="L18" s="165">
        <v>976.88300197979675</v>
      </c>
      <c r="M18" s="165">
        <v>979.81181197979674</v>
      </c>
      <c r="N18" s="165">
        <v>958.75925197979677</v>
      </c>
      <c r="O18" s="165">
        <v>965.1212219797967</v>
      </c>
      <c r="P18" s="165">
        <v>958.41084197979671</v>
      </c>
      <c r="Q18" s="165">
        <v>955.11502197979678</v>
      </c>
      <c r="R18" s="165">
        <v>941.00638197979674</v>
      </c>
      <c r="S18" s="165">
        <v>921.92116197979669</v>
      </c>
      <c r="T18" s="165">
        <v>924.96205197979668</v>
      </c>
      <c r="U18" s="165">
        <v>903.52395197979672</v>
      </c>
      <c r="V18" s="165">
        <v>785.44402197979673</v>
      </c>
      <c r="W18" s="165">
        <v>742.96662197979674</v>
      </c>
      <c r="X18" s="165">
        <v>742.64521197979673</v>
      </c>
      <c r="Y18" s="165">
        <v>726.35565197979668</v>
      </c>
    </row>
    <row r="19" spans="1:33" ht="15.75" x14ac:dyDescent="0.2">
      <c r="A19" s="164">
        <v>8</v>
      </c>
      <c r="B19" s="165">
        <v>727.8131819797967</v>
      </c>
      <c r="C19" s="165">
        <v>711.35611197979676</v>
      </c>
      <c r="D19" s="165">
        <v>712.0323819797967</v>
      </c>
      <c r="E19" s="165">
        <v>713.24756197979673</v>
      </c>
      <c r="F19" s="165">
        <v>731.11713197979668</v>
      </c>
      <c r="G19" s="165">
        <v>770.94639197979677</v>
      </c>
      <c r="H19" s="165">
        <v>825.50773197979674</v>
      </c>
      <c r="I19" s="165">
        <v>895.38307197979668</v>
      </c>
      <c r="J19" s="165">
        <v>909.92420197979675</v>
      </c>
      <c r="K19" s="165">
        <v>922.79652197979669</v>
      </c>
      <c r="L19" s="165">
        <v>907.62010197979669</v>
      </c>
      <c r="M19" s="165">
        <v>912.25584197979674</v>
      </c>
      <c r="N19" s="165">
        <v>911.47470197979669</v>
      </c>
      <c r="O19" s="165">
        <v>911.09771197979671</v>
      </c>
      <c r="P19" s="165">
        <v>912.02635197979669</v>
      </c>
      <c r="Q19" s="165">
        <v>907.57406197979674</v>
      </c>
      <c r="R19" s="165">
        <v>916.85035197979676</v>
      </c>
      <c r="S19" s="165">
        <v>911.93519197979674</v>
      </c>
      <c r="T19" s="165">
        <v>947.50078197979678</v>
      </c>
      <c r="U19" s="165">
        <v>937.35880197979668</v>
      </c>
      <c r="V19" s="165">
        <v>896.18369197979678</v>
      </c>
      <c r="W19" s="165">
        <v>866.12673197979677</v>
      </c>
      <c r="X19" s="165">
        <v>784.22190197979671</v>
      </c>
      <c r="Y19" s="165">
        <v>782.94508197979678</v>
      </c>
      <c r="AG19" s="166"/>
    </row>
    <row r="20" spans="1:33" ht="15.75" x14ac:dyDescent="0.2">
      <c r="A20" s="164">
        <v>9</v>
      </c>
      <c r="B20" s="165">
        <v>746.45455197979675</v>
      </c>
      <c r="C20" s="165">
        <v>729.61746197979676</v>
      </c>
      <c r="D20" s="165">
        <v>729.70570197979669</v>
      </c>
      <c r="E20" s="165">
        <v>729.91451197979677</v>
      </c>
      <c r="F20" s="165">
        <v>769.07296197979679</v>
      </c>
      <c r="G20" s="165">
        <v>780.21525197979668</v>
      </c>
      <c r="H20" s="165">
        <v>853.68957197979671</v>
      </c>
      <c r="I20" s="165">
        <v>909.03473197979679</v>
      </c>
      <c r="J20" s="165">
        <v>996.13782197979674</v>
      </c>
      <c r="K20" s="165">
        <v>998.81063197979677</v>
      </c>
      <c r="L20" s="165">
        <v>981.78461197979675</v>
      </c>
      <c r="M20" s="165">
        <v>984.30711197979679</v>
      </c>
      <c r="N20" s="165">
        <v>978.83912197979669</v>
      </c>
      <c r="O20" s="165">
        <v>983.70704197979671</v>
      </c>
      <c r="P20" s="165">
        <v>994.76316197979668</v>
      </c>
      <c r="Q20" s="165">
        <v>987.39794197979677</v>
      </c>
      <c r="R20" s="165">
        <v>989.63235197979668</v>
      </c>
      <c r="S20" s="165">
        <v>979.00272197979677</v>
      </c>
      <c r="T20" s="165">
        <v>992.49428197979671</v>
      </c>
      <c r="U20" s="165">
        <v>979.90397197979678</v>
      </c>
      <c r="V20" s="165">
        <v>939.68813197979671</v>
      </c>
      <c r="W20" s="165">
        <v>846.52328197979671</v>
      </c>
      <c r="X20" s="165">
        <v>787.23646197979679</v>
      </c>
      <c r="Y20" s="165">
        <v>782.04881197979671</v>
      </c>
    </row>
    <row r="21" spans="1:33" ht="15.75" x14ac:dyDescent="0.2">
      <c r="A21" s="164">
        <v>10</v>
      </c>
      <c r="B21" s="165">
        <v>725.24706197979674</v>
      </c>
      <c r="C21" s="165">
        <v>726.20254197979671</v>
      </c>
      <c r="D21" s="165">
        <v>726.06785197979673</v>
      </c>
      <c r="E21" s="165">
        <v>726.36758197979668</v>
      </c>
      <c r="F21" s="165">
        <v>727.65833197979669</v>
      </c>
      <c r="G21" s="165">
        <v>729.19319197979678</v>
      </c>
      <c r="H21" s="165">
        <v>705.49245197979678</v>
      </c>
      <c r="I21" s="165">
        <v>725.75742197979673</v>
      </c>
      <c r="J21" s="165">
        <v>726.44598197979678</v>
      </c>
      <c r="K21" s="165">
        <v>715.94026197979679</v>
      </c>
      <c r="L21" s="165">
        <v>679.28949197979671</v>
      </c>
      <c r="M21" s="165">
        <v>686.67022197979668</v>
      </c>
      <c r="N21" s="165">
        <v>681.04753197979676</v>
      </c>
      <c r="O21" s="165">
        <v>674.01344197979677</v>
      </c>
      <c r="P21" s="165">
        <v>697.76809197979674</v>
      </c>
      <c r="Q21" s="165">
        <v>707.84822197979668</v>
      </c>
      <c r="R21" s="165">
        <v>743.0111719797967</v>
      </c>
      <c r="S21" s="165">
        <v>753.8141719797967</v>
      </c>
      <c r="T21" s="165">
        <v>753.7535619797967</v>
      </c>
      <c r="U21" s="165">
        <v>769.16469197979677</v>
      </c>
      <c r="V21" s="165">
        <v>683.43571197979668</v>
      </c>
      <c r="W21" s="165">
        <v>623.49029197979678</v>
      </c>
      <c r="X21" s="165">
        <v>725.67657197979668</v>
      </c>
      <c r="Y21" s="165">
        <v>715.17572197979678</v>
      </c>
    </row>
    <row r="22" spans="1:33" ht="15.75" x14ac:dyDescent="0.2">
      <c r="A22" s="164">
        <v>11</v>
      </c>
      <c r="B22" s="165">
        <v>741.35878197979673</v>
      </c>
      <c r="C22" s="165">
        <v>736.88122197979669</v>
      </c>
      <c r="D22" s="165">
        <v>735.18500197979677</v>
      </c>
      <c r="E22" s="165">
        <v>736.19949197979668</v>
      </c>
      <c r="F22" s="165">
        <v>738.79816197979676</v>
      </c>
      <c r="G22" s="165">
        <v>759.42250197979672</v>
      </c>
      <c r="H22" s="165">
        <v>760.43506197979673</v>
      </c>
      <c r="I22" s="165">
        <v>761.31143197979668</v>
      </c>
      <c r="J22" s="165">
        <v>760.50150197979679</v>
      </c>
      <c r="K22" s="165">
        <v>759.79890197979671</v>
      </c>
      <c r="L22" s="165">
        <v>759.11840197979677</v>
      </c>
      <c r="M22" s="165">
        <v>728.1686819797967</v>
      </c>
      <c r="N22" s="165">
        <v>730.98363197979677</v>
      </c>
      <c r="O22" s="165">
        <v>730.97200197979669</v>
      </c>
      <c r="P22" s="165">
        <v>731.37282197979675</v>
      </c>
      <c r="Q22" s="165">
        <v>731.39401197979669</v>
      </c>
      <c r="R22" s="165">
        <v>732.37182197979678</v>
      </c>
      <c r="S22" s="165">
        <v>734.03793197979678</v>
      </c>
      <c r="T22" s="165">
        <v>730.51656197979673</v>
      </c>
      <c r="U22" s="165">
        <v>726.98520197979678</v>
      </c>
      <c r="V22" s="165">
        <v>726.23507197979677</v>
      </c>
      <c r="W22" s="165">
        <v>738.9071119797967</v>
      </c>
      <c r="X22" s="165">
        <v>751.97234197979674</v>
      </c>
      <c r="Y22" s="165">
        <v>752.20260197979678</v>
      </c>
    </row>
    <row r="23" spans="1:33" ht="15.75" x14ac:dyDescent="0.2">
      <c r="A23" s="164">
        <v>12</v>
      </c>
      <c r="B23" s="165">
        <v>752.98523197979671</v>
      </c>
      <c r="C23" s="165">
        <v>751.36409197979674</v>
      </c>
      <c r="D23" s="165">
        <v>751.4694319797967</v>
      </c>
      <c r="E23" s="165">
        <v>751.9273719797967</v>
      </c>
      <c r="F23" s="165">
        <v>756.23044197979675</v>
      </c>
      <c r="G23" s="165">
        <v>757.57504197979677</v>
      </c>
      <c r="H23" s="165">
        <v>758.84075197979678</v>
      </c>
      <c r="I23" s="165">
        <v>829.37300197979675</v>
      </c>
      <c r="J23" s="165">
        <v>856.90136197979677</v>
      </c>
      <c r="K23" s="165">
        <v>772.51802197979669</v>
      </c>
      <c r="L23" s="165">
        <v>755.75427197979673</v>
      </c>
      <c r="M23" s="165">
        <v>746.83336197979668</v>
      </c>
      <c r="N23" s="165">
        <v>788.34094197979675</v>
      </c>
      <c r="O23" s="165">
        <v>787.27723197979674</v>
      </c>
      <c r="P23" s="165">
        <v>786.97183197979678</v>
      </c>
      <c r="Q23" s="165">
        <v>786.76855197979671</v>
      </c>
      <c r="R23" s="165">
        <v>793.46060197979671</v>
      </c>
      <c r="S23" s="165">
        <v>795.20276197979672</v>
      </c>
      <c r="T23" s="165">
        <v>746.12484197979677</v>
      </c>
      <c r="U23" s="165">
        <v>743.65664197979675</v>
      </c>
      <c r="V23" s="165">
        <v>742.29462197979672</v>
      </c>
      <c r="W23" s="165">
        <v>740.10878197979673</v>
      </c>
      <c r="X23" s="165">
        <v>752.88034197979675</v>
      </c>
      <c r="Y23" s="165">
        <v>753.81549197979678</v>
      </c>
    </row>
    <row r="24" spans="1:33" ht="15.75" x14ac:dyDescent="0.2">
      <c r="A24" s="164">
        <v>13</v>
      </c>
      <c r="B24" s="165">
        <v>770.17373197979668</v>
      </c>
      <c r="C24" s="165">
        <v>727.78082197979677</v>
      </c>
      <c r="D24" s="165">
        <v>726.35145197979671</v>
      </c>
      <c r="E24" s="165">
        <v>727.02512197979672</v>
      </c>
      <c r="F24" s="165">
        <v>730.49769197979674</v>
      </c>
      <c r="G24" s="165">
        <v>793.10788197979673</v>
      </c>
      <c r="H24" s="165">
        <v>928.68547197979672</v>
      </c>
      <c r="I24" s="165">
        <v>1026.0434119797967</v>
      </c>
      <c r="J24" s="165">
        <v>1079.6534819797967</v>
      </c>
      <c r="K24" s="165">
        <v>1072.1475819797968</v>
      </c>
      <c r="L24" s="165">
        <v>1054.3491319797968</v>
      </c>
      <c r="M24" s="165">
        <v>1047.9817919797968</v>
      </c>
      <c r="N24" s="165">
        <v>1043.1256719797968</v>
      </c>
      <c r="O24" s="165">
        <v>1038.6922819797967</v>
      </c>
      <c r="P24" s="165">
        <v>996.05225197979678</v>
      </c>
      <c r="Q24" s="165">
        <v>994.31168197979673</v>
      </c>
      <c r="R24" s="165">
        <v>1004.6902819797967</v>
      </c>
      <c r="S24" s="165">
        <v>1013.6203519797967</v>
      </c>
      <c r="T24" s="165">
        <v>1006.0904619797967</v>
      </c>
      <c r="U24" s="165">
        <v>991.10427197979675</v>
      </c>
      <c r="V24" s="165">
        <v>880.24328197979673</v>
      </c>
      <c r="W24" s="165">
        <v>794.99288197979672</v>
      </c>
      <c r="X24" s="165">
        <v>788.82499197979678</v>
      </c>
      <c r="Y24" s="165">
        <v>787.72598197979676</v>
      </c>
    </row>
    <row r="25" spans="1:33" ht="15.75" x14ac:dyDescent="0.2">
      <c r="A25" s="164">
        <v>14</v>
      </c>
      <c r="B25" s="165">
        <v>726.33220197979676</v>
      </c>
      <c r="C25" s="165">
        <v>724.78132197979676</v>
      </c>
      <c r="D25" s="165">
        <v>724.50821197979678</v>
      </c>
      <c r="E25" s="165">
        <v>724.62209197979678</v>
      </c>
      <c r="F25" s="165">
        <v>726.10223197979678</v>
      </c>
      <c r="G25" s="165">
        <v>761.77281197979676</v>
      </c>
      <c r="H25" s="165">
        <v>844.11644197979672</v>
      </c>
      <c r="I25" s="165">
        <v>881.57221197979675</v>
      </c>
      <c r="J25" s="165">
        <v>973.69479197979672</v>
      </c>
      <c r="K25" s="165">
        <v>970.76822197979675</v>
      </c>
      <c r="L25" s="165">
        <v>952.52393197979677</v>
      </c>
      <c r="M25" s="165">
        <v>950.5511119797967</v>
      </c>
      <c r="N25" s="165">
        <v>945.58935197979679</v>
      </c>
      <c r="O25" s="165">
        <v>946.93964197979676</v>
      </c>
      <c r="P25" s="165">
        <v>943.0032919797967</v>
      </c>
      <c r="Q25" s="165">
        <v>944.38198197979671</v>
      </c>
      <c r="R25" s="165">
        <v>960.01412197979676</v>
      </c>
      <c r="S25" s="165">
        <v>970.88733197979673</v>
      </c>
      <c r="T25" s="165">
        <v>972.35616197979675</v>
      </c>
      <c r="U25" s="165">
        <v>993.42910197979677</v>
      </c>
      <c r="V25" s="165">
        <v>925.73088197979678</v>
      </c>
      <c r="W25" s="165">
        <v>790.94193197979678</v>
      </c>
      <c r="X25" s="165">
        <v>783.93783197979678</v>
      </c>
      <c r="Y25" s="165">
        <v>727.83187197979669</v>
      </c>
    </row>
    <row r="26" spans="1:33" ht="15.75" x14ac:dyDescent="0.2">
      <c r="A26" s="164">
        <v>15</v>
      </c>
      <c r="B26" s="165">
        <v>752.96278197979677</v>
      </c>
      <c r="C26" s="165">
        <v>732.39095197979668</v>
      </c>
      <c r="D26" s="165">
        <v>732.36597197979677</v>
      </c>
      <c r="E26" s="165">
        <v>733.37560197979678</v>
      </c>
      <c r="F26" s="165">
        <v>763.55598197979668</v>
      </c>
      <c r="G26" s="165">
        <v>794.55454197979668</v>
      </c>
      <c r="H26" s="165">
        <v>885.23222197979669</v>
      </c>
      <c r="I26" s="165">
        <v>898.13039197979674</v>
      </c>
      <c r="J26" s="165">
        <v>965.01750197979675</v>
      </c>
      <c r="K26" s="165">
        <v>962.85629197979677</v>
      </c>
      <c r="L26" s="165">
        <v>956.38541197979669</v>
      </c>
      <c r="M26" s="165">
        <v>956.21775197979673</v>
      </c>
      <c r="N26" s="165">
        <v>956.01444197979674</v>
      </c>
      <c r="O26" s="165">
        <v>949.42879197979676</v>
      </c>
      <c r="P26" s="165">
        <v>933.5407119797967</v>
      </c>
      <c r="Q26" s="165">
        <v>938.77555197979677</v>
      </c>
      <c r="R26" s="165">
        <v>960.59065197979669</v>
      </c>
      <c r="S26" s="165">
        <v>971.00065197979677</v>
      </c>
      <c r="T26" s="165">
        <v>1066.3715719797967</v>
      </c>
      <c r="U26" s="165">
        <v>1045.1716619797967</v>
      </c>
      <c r="V26" s="165">
        <v>928.76353197979677</v>
      </c>
      <c r="W26" s="165">
        <v>790.45683197979679</v>
      </c>
      <c r="X26" s="165">
        <v>746.0098219797967</v>
      </c>
      <c r="Y26" s="165">
        <v>772.37878197979671</v>
      </c>
    </row>
    <row r="27" spans="1:33" ht="15.75" x14ac:dyDescent="0.2">
      <c r="A27" s="164">
        <v>16</v>
      </c>
      <c r="B27" s="165">
        <v>732.79884197979675</v>
      </c>
      <c r="C27" s="165">
        <v>732.22074197979668</v>
      </c>
      <c r="D27" s="165">
        <v>731.2305519797967</v>
      </c>
      <c r="E27" s="165">
        <v>732.48187197979678</v>
      </c>
      <c r="F27" s="165">
        <v>761.47232197979679</v>
      </c>
      <c r="G27" s="165">
        <v>795.98439197979678</v>
      </c>
      <c r="H27" s="165">
        <v>903.47844197979668</v>
      </c>
      <c r="I27" s="165">
        <v>997.39443197979676</v>
      </c>
      <c r="J27" s="165">
        <v>1103.2923119797968</v>
      </c>
      <c r="K27" s="165">
        <v>1095.3443119797967</v>
      </c>
      <c r="L27" s="165">
        <v>1092.6294919797967</v>
      </c>
      <c r="M27" s="165">
        <v>1053.3742919797967</v>
      </c>
      <c r="N27" s="165">
        <v>1053.3621719797968</v>
      </c>
      <c r="O27" s="165">
        <v>1051.4435219797967</v>
      </c>
      <c r="P27" s="165">
        <v>1034.5071619797968</v>
      </c>
      <c r="Q27" s="165">
        <v>1033.4920619797967</v>
      </c>
      <c r="R27" s="165">
        <v>1045.8095819797968</v>
      </c>
      <c r="S27" s="165">
        <v>1058.5961619797968</v>
      </c>
      <c r="T27" s="165">
        <v>1047.7912419797967</v>
      </c>
      <c r="U27" s="165">
        <v>1029.0611619797967</v>
      </c>
      <c r="V27" s="165">
        <v>919.33252197979675</v>
      </c>
      <c r="W27" s="165">
        <v>793.1387819797967</v>
      </c>
      <c r="X27" s="165">
        <v>791.09387197979675</v>
      </c>
      <c r="Y27" s="165">
        <v>792.64947197979677</v>
      </c>
    </row>
    <row r="28" spans="1:33" ht="15.75" x14ac:dyDescent="0.2">
      <c r="A28" s="164">
        <v>17</v>
      </c>
      <c r="B28" s="165">
        <v>851.72451197979672</v>
      </c>
      <c r="C28" s="165">
        <v>795.29023197979677</v>
      </c>
      <c r="D28" s="165">
        <v>793.4259319797967</v>
      </c>
      <c r="E28" s="165">
        <v>794.92543197979671</v>
      </c>
      <c r="F28" s="165">
        <v>798.51760197979672</v>
      </c>
      <c r="G28" s="165">
        <v>814.21932197979675</v>
      </c>
      <c r="H28" s="165">
        <v>880.25267197979679</v>
      </c>
      <c r="I28" s="165">
        <v>966.24661197979674</v>
      </c>
      <c r="J28" s="165">
        <v>1072.8774519797967</v>
      </c>
      <c r="K28" s="165">
        <v>1089.5463819797967</v>
      </c>
      <c r="L28" s="165">
        <v>1084.1550019797967</v>
      </c>
      <c r="M28" s="165">
        <v>1088.6613019797967</v>
      </c>
      <c r="N28" s="165">
        <v>1085.9986519797967</v>
      </c>
      <c r="O28" s="165">
        <v>1088.0269119797968</v>
      </c>
      <c r="P28" s="165">
        <v>1087.3035119797967</v>
      </c>
      <c r="Q28" s="165">
        <v>1089.6435019797968</v>
      </c>
      <c r="R28" s="165">
        <v>1104.8638819797968</v>
      </c>
      <c r="S28" s="165">
        <v>1098.8432219797967</v>
      </c>
      <c r="T28" s="165">
        <v>1113.5719819797966</v>
      </c>
      <c r="U28" s="165">
        <v>1098.8705819797967</v>
      </c>
      <c r="V28" s="165">
        <v>996.04213197979675</v>
      </c>
      <c r="W28" s="165">
        <v>895.77410197979668</v>
      </c>
      <c r="X28" s="165">
        <v>862.06703197979675</v>
      </c>
      <c r="Y28" s="165">
        <v>810.57444197979669</v>
      </c>
    </row>
    <row r="29" spans="1:33" ht="15.75" x14ac:dyDescent="0.2">
      <c r="A29" s="164">
        <v>18</v>
      </c>
      <c r="B29" s="165">
        <v>853.5498519797967</v>
      </c>
      <c r="C29" s="165">
        <v>795.84330197979671</v>
      </c>
      <c r="D29" s="165">
        <v>790.30619197979672</v>
      </c>
      <c r="E29" s="165">
        <v>776.03388197979677</v>
      </c>
      <c r="F29" s="165">
        <v>776.17037197979676</v>
      </c>
      <c r="G29" s="165">
        <v>797.36654197979669</v>
      </c>
      <c r="H29" s="165">
        <v>835.55303197979674</v>
      </c>
      <c r="I29" s="165">
        <v>893.49750197979677</v>
      </c>
      <c r="J29" s="165">
        <v>1002.4718419797967</v>
      </c>
      <c r="K29" s="165">
        <v>1051.2872019797967</v>
      </c>
      <c r="L29" s="165">
        <v>1045.6470819797967</v>
      </c>
      <c r="M29" s="165">
        <v>1047.2588919797968</v>
      </c>
      <c r="N29" s="165">
        <v>1044.1977219797968</v>
      </c>
      <c r="O29" s="165">
        <v>1051.1394319797967</v>
      </c>
      <c r="P29" s="165">
        <v>1061.2067419797968</v>
      </c>
      <c r="Q29" s="165">
        <v>1071.4749219797968</v>
      </c>
      <c r="R29" s="165">
        <v>1095.9275319797966</v>
      </c>
      <c r="S29" s="165">
        <v>1111.8695019797967</v>
      </c>
      <c r="T29" s="165">
        <v>1125.5648819797968</v>
      </c>
      <c r="U29" s="165">
        <v>1122.1097019797967</v>
      </c>
      <c r="V29" s="165">
        <v>1055.1806919797966</v>
      </c>
      <c r="W29" s="165">
        <v>979.96235197979672</v>
      </c>
      <c r="X29" s="165">
        <v>893.73891197979674</v>
      </c>
      <c r="Y29" s="165">
        <v>875.6819219797967</v>
      </c>
    </row>
    <row r="30" spans="1:33" ht="15.75" x14ac:dyDescent="0.2">
      <c r="A30" s="164">
        <v>19</v>
      </c>
      <c r="B30" s="165">
        <v>816.06352197979675</v>
      </c>
      <c r="C30" s="165">
        <v>800.44949197979668</v>
      </c>
      <c r="D30" s="165">
        <v>794.04838197979677</v>
      </c>
      <c r="E30" s="165">
        <v>796.29002197979673</v>
      </c>
      <c r="F30" s="165">
        <v>845.45079197979669</v>
      </c>
      <c r="G30" s="165">
        <v>883.47810197979675</v>
      </c>
      <c r="H30" s="165">
        <v>1012.1642619797967</v>
      </c>
      <c r="I30" s="165">
        <v>1111.8043419797968</v>
      </c>
      <c r="J30" s="165">
        <v>1049.4117719797966</v>
      </c>
      <c r="K30" s="165">
        <v>1046.7281519797966</v>
      </c>
      <c r="L30" s="165">
        <v>1039.2923619797966</v>
      </c>
      <c r="M30" s="165">
        <v>1173.4939219797968</v>
      </c>
      <c r="N30" s="165">
        <v>1173.1977619797967</v>
      </c>
      <c r="O30" s="165">
        <v>1169.6543119797968</v>
      </c>
      <c r="P30" s="165">
        <v>1166.8530319797967</v>
      </c>
      <c r="Q30" s="165">
        <v>1166.8372819797967</v>
      </c>
      <c r="R30" s="165">
        <v>1198.3859119797967</v>
      </c>
      <c r="S30" s="165">
        <v>1215.4499319797967</v>
      </c>
      <c r="T30" s="165">
        <v>1193.9342819797967</v>
      </c>
      <c r="U30" s="165">
        <v>1160.8534919797967</v>
      </c>
      <c r="V30" s="165">
        <v>985.07101197979671</v>
      </c>
      <c r="W30" s="165">
        <v>853.26767197979677</v>
      </c>
      <c r="X30" s="165">
        <v>820.49860197979672</v>
      </c>
      <c r="Y30" s="165">
        <v>799.46501197979671</v>
      </c>
    </row>
    <row r="31" spans="1:33" ht="15.75" x14ac:dyDescent="0.2">
      <c r="A31" s="164">
        <v>20</v>
      </c>
      <c r="B31" s="165">
        <v>824.64767197979677</v>
      </c>
      <c r="C31" s="165">
        <v>825.88274197979672</v>
      </c>
      <c r="D31" s="165">
        <v>819.34189197979674</v>
      </c>
      <c r="E31" s="165">
        <v>829.01943197979676</v>
      </c>
      <c r="F31" s="165">
        <v>867.90165197979672</v>
      </c>
      <c r="G31" s="165">
        <v>934.65087197979676</v>
      </c>
      <c r="H31" s="165">
        <v>1130.2415519797967</v>
      </c>
      <c r="I31" s="165">
        <v>1161.4022619797968</v>
      </c>
      <c r="J31" s="165">
        <v>1234.1180619797967</v>
      </c>
      <c r="K31" s="165">
        <v>1233.4196919797967</v>
      </c>
      <c r="L31" s="165">
        <v>1217.6230919797968</v>
      </c>
      <c r="M31" s="165">
        <v>1217.5272219797966</v>
      </c>
      <c r="N31" s="165">
        <v>1200.1646019797968</v>
      </c>
      <c r="O31" s="165">
        <v>1214.0978119797967</v>
      </c>
      <c r="P31" s="165">
        <v>1200.5869019797967</v>
      </c>
      <c r="Q31" s="165">
        <v>1198.5810119797968</v>
      </c>
      <c r="R31" s="165">
        <v>1222.8839419797966</v>
      </c>
      <c r="S31" s="165">
        <v>1218.3531719797968</v>
      </c>
      <c r="T31" s="165">
        <v>1186.3439919797968</v>
      </c>
      <c r="U31" s="165">
        <v>1143.9446119797967</v>
      </c>
      <c r="V31" s="165">
        <v>978.34363197979678</v>
      </c>
      <c r="W31" s="165">
        <v>858.9794719797967</v>
      </c>
      <c r="X31" s="165">
        <v>821.95271197979673</v>
      </c>
      <c r="Y31" s="165">
        <v>808.4981119797967</v>
      </c>
    </row>
    <row r="32" spans="1:33" ht="15.75" x14ac:dyDescent="0.2">
      <c r="A32" s="164">
        <v>21</v>
      </c>
      <c r="B32" s="165">
        <v>734.70181197979673</v>
      </c>
      <c r="C32" s="165">
        <v>758.40597197979673</v>
      </c>
      <c r="D32" s="165">
        <v>735.58584197979678</v>
      </c>
      <c r="E32" s="165">
        <v>736.15365197979668</v>
      </c>
      <c r="F32" s="165">
        <v>798.43112197979679</v>
      </c>
      <c r="G32" s="165">
        <v>814.58918197979676</v>
      </c>
      <c r="H32" s="165">
        <v>938.59883197979673</v>
      </c>
      <c r="I32" s="165">
        <v>967.6572019797967</v>
      </c>
      <c r="J32" s="165">
        <v>1023.8377919797967</v>
      </c>
      <c r="K32" s="165">
        <v>1017.1783919797967</v>
      </c>
      <c r="L32" s="165">
        <v>1001.1416119797967</v>
      </c>
      <c r="M32" s="165">
        <v>1004.8066719797968</v>
      </c>
      <c r="N32" s="165">
        <v>986.95458197979679</v>
      </c>
      <c r="O32" s="165">
        <v>982.93503197979669</v>
      </c>
      <c r="P32" s="165">
        <v>983.75976197979674</v>
      </c>
      <c r="Q32" s="165">
        <v>986.73219197979677</v>
      </c>
      <c r="R32" s="165">
        <v>1009.8047819797968</v>
      </c>
      <c r="S32" s="165">
        <v>1144.7785119797968</v>
      </c>
      <c r="T32" s="165">
        <v>1143.7602519797967</v>
      </c>
      <c r="U32" s="165">
        <v>1076.8434219797966</v>
      </c>
      <c r="V32" s="165">
        <v>1001.3977919797967</v>
      </c>
      <c r="W32" s="165">
        <v>895.56614197979673</v>
      </c>
      <c r="X32" s="165">
        <v>862.95741197979669</v>
      </c>
      <c r="Y32" s="165">
        <v>854.16216197979668</v>
      </c>
    </row>
    <row r="33" spans="1:25" ht="15.75" x14ac:dyDescent="0.2">
      <c r="A33" s="164">
        <v>22</v>
      </c>
      <c r="B33" s="165">
        <v>824.10228197979677</v>
      </c>
      <c r="C33" s="165">
        <v>795.14043197979674</v>
      </c>
      <c r="D33" s="165">
        <v>790.03740197979675</v>
      </c>
      <c r="E33" s="165">
        <v>794.65123197979676</v>
      </c>
      <c r="F33" s="165">
        <v>836.98678197979677</v>
      </c>
      <c r="G33" s="165">
        <v>882.96313197979669</v>
      </c>
      <c r="H33" s="165">
        <v>1035.2260419797967</v>
      </c>
      <c r="I33" s="165">
        <v>1127.5739219797968</v>
      </c>
      <c r="J33" s="165">
        <v>1211.1219319797967</v>
      </c>
      <c r="K33" s="165">
        <v>1208.4003219797967</v>
      </c>
      <c r="L33" s="165">
        <v>1190.2464919797967</v>
      </c>
      <c r="M33" s="165">
        <v>1190.1796019797966</v>
      </c>
      <c r="N33" s="165">
        <v>1185.4650919797966</v>
      </c>
      <c r="O33" s="165">
        <v>1175.6228219797968</v>
      </c>
      <c r="P33" s="165">
        <v>1162.5437319797968</v>
      </c>
      <c r="Q33" s="165">
        <v>1170.6140519797968</v>
      </c>
      <c r="R33" s="165">
        <v>1200.1095019797967</v>
      </c>
      <c r="S33" s="165">
        <v>1191.4701719797968</v>
      </c>
      <c r="T33" s="165">
        <v>1178.5351519797966</v>
      </c>
      <c r="U33" s="165">
        <v>1142.3999819797966</v>
      </c>
      <c r="V33" s="165">
        <v>918.78452197979675</v>
      </c>
      <c r="W33" s="165">
        <v>869.38342197979671</v>
      </c>
      <c r="X33" s="165">
        <v>824.44793197979675</v>
      </c>
      <c r="Y33" s="165">
        <v>807.86488197979668</v>
      </c>
    </row>
    <row r="34" spans="1:25" ht="15.75" x14ac:dyDescent="0.2">
      <c r="A34" s="164">
        <v>23</v>
      </c>
      <c r="B34" s="165">
        <v>789.01410197979669</v>
      </c>
      <c r="C34" s="165">
        <v>771.99351197979672</v>
      </c>
      <c r="D34" s="165">
        <v>758.78611197979671</v>
      </c>
      <c r="E34" s="165">
        <v>787.65384197979677</v>
      </c>
      <c r="F34" s="165">
        <v>811.8737419797967</v>
      </c>
      <c r="G34" s="165">
        <v>885.04345197979671</v>
      </c>
      <c r="H34" s="165">
        <v>1027.4836919797967</v>
      </c>
      <c r="I34" s="165">
        <v>1078.2390319797967</v>
      </c>
      <c r="J34" s="165">
        <v>1175.1398019797966</v>
      </c>
      <c r="K34" s="165">
        <v>1173.9766619797967</v>
      </c>
      <c r="L34" s="165">
        <v>1153.0965719797966</v>
      </c>
      <c r="M34" s="165">
        <v>1158.1845719797968</v>
      </c>
      <c r="N34" s="165">
        <v>1143.7654719797968</v>
      </c>
      <c r="O34" s="165">
        <v>1136.4477619797967</v>
      </c>
      <c r="P34" s="165">
        <v>1126.1974819797967</v>
      </c>
      <c r="Q34" s="165">
        <v>1130.7268119797968</v>
      </c>
      <c r="R34" s="165">
        <v>1160.5819619797967</v>
      </c>
      <c r="S34" s="165">
        <v>1171.7127519797966</v>
      </c>
      <c r="T34" s="165">
        <v>1198.7152619797967</v>
      </c>
      <c r="U34" s="165">
        <v>1159.0580419797968</v>
      </c>
      <c r="V34" s="165">
        <v>1002.5783219797968</v>
      </c>
      <c r="W34" s="165">
        <v>879.18265197979679</v>
      </c>
      <c r="X34" s="165">
        <v>853.72364197979675</v>
      </c>
      <c r="Y34" s="165">
        <v>848.35643197979675</v>
      </c>
    </row>
    <row r="35" spans="1:25" ht="15.75" x14ac:dyDescent="0.2">
      <c r="A35" s="164">
        <v>24</v>
      </c>
      <c r="B35" s="165">
        <v>1034.2186419797968</v>
      </c>
      <c r="C35" s="165">
        <v>951.52369197979669</v>
      </c>
      <c r="D35" s="165">
        <v>922.54207197979679</v>
      </c>
      <c r="E35" s="165">
        <v>899.08376197979669</v>
      </c>
      <c r="F35" s="165">
        <v>928.51455197979669</v>
      </c>
      <c r="G35" s="165">
        <v>963.39103197979671</v>
      </c>
      <c r="H35" s="165">
        <v>1087.6130219797967</v>
      </c>
      <c r="I35" s="165">
        <v>1241.8688119797966</v>
      </c>
      <c r="J35" s="165">
        <v>1254.0845319797968</v>
      </c>
      <c r="K35" s="165">
        <v>1276.3157319797967</v>
      </c>
      <c r="L35" s="165">
        <v>1251.5667419797967</v>
      </c>
      <c r="M35" s="165">
        <v>1239.2153819797968</v>
      </c>
      <c r="N35" s="165">
        <v>1221.4048619797968</v>
      </c>
      <c r="O35" s="165">
        <v>1195.3298519797968</v>
      </c>
      <c r="P35" s="165">
        <v>1154.0598719797968</v>
      </c>
      <c r="Q35" s="165">
        <v>1187.1172919797966</v>
      </c>
      <c r="R35" s="165">
        <v>1239.3645919797968</v>
      </c>
      <c r="S35" s="165">
        <v>1264.4944319797967</v>
      </c>
      <c r="T35" s="165">
        <v>1260.4853319797967</v>
      </c>
      <c r="U35" s="165">
        <v>1225.6552819797967</v>
      </c>
      <c r="V35" s="165">
        <v>1168.7941719797968</v>
      </c>
      <c r="W35" s="165">
        <v>1101.2640019797968</v>
      </c>
      <c r="X35" s="165">
        <v>924.51032197979669</v>
      </c>
      <c r="Y35" s="165">
        <v>840.94922197979668</v>
      </c>
    </row>
    <row r="36" spans="1:25" s="161" customFormat="1" ht="15.75" x14ac:dyDescent="0.2">
      <c r="A36" s="164">
        <v>25</v>
      </c>
      <c r="B36" s="165">
        <v>846.41190197979677</v>
      </c>
      <c r="C36" s="165">
        <v>814.05561197979671</v>
      </c>
      <c r="D36" s="165">
        <v>789.58327197979668</v>
      </c>
      <c r="E36" s="165">
        <v>786.52167197979668</v>
      </c>
      <c r="F36" s="165">
        <v>789.89066197979673</v>
      </c>
      <c r="G36" s="165">
        <v>799.80231197979674</v>
      </c>
      <c r="H36" s="165">
        <v>859.91734197979679</v>
      </c>
      <c r="I36" s="165">
        <v>920.98166197979674</v>
      </c>
      <c r="J36" s="165">
        <v>1031.1881719797968</v>
      </c>
      <c r="K36" s="165">
        <v>1140.7887819797968</v>
      </c>
      <c r="L36" s="165">
        <v>1134.8031219797967</v>
      </c>
      <c r="M36" s="165">
        <v>1115.5185419797967</v>
      </c>
      <c r="N36" s="165">
        <v>1111.8802119797967</v>
      </c>
      <c r="O36" s="165">
        <v>1110.0842919797967</v>
      </c>
      <c r="P36" s="165">
        <v>1115.1396919797967</v>
      </c>
      <c r="Q36" s="165">
        <v>1126.0817619797967</v>
      </c>
      <c r="R36" s="165">
        <v>1164.4056519797966</v>
      </c>
      <c r="S36" s="165">
        <v>1193.5533319797967</v>
      </c>
      <c r="T36" s="165">
        <v>1199.5505219797967</v>
      </c>
      <c r="U36" s="165">
        <v>1167.4924019797968</v>
      </c>
      <c r="V36" s="165">
        <v>1155.4352519797967</v>
      </c>
      <c r="W36" s="165">
        <v>1066.3032919797968</v>
      </c>
      <c r="X36" s="165">
        <v>1003.6182319797967</v>
      </c>
      <c r="Y36" s="165">
        <v>914.38973197979669</v>
      </c>
    </row>
    <row r="37" spans="1:25" ht="15.75" x14ac:dyDescent="0.2">
      <c r="A37" s="164">
        <v>26</v>
      </c>
      <c r="B37" s="165">
        <v>924.48473197979672</v>
      </c>
      <c r="C37" s="165">
        <v>898.4463319797967</v>
      </c>
      <c r="D37" s="165">
        <v>896.36002197979678</v>
      </c>
      <c r="E37" s="165">
        <v>901.25183197979675</v>
      </c>
      <c r="F37" s="165">
        <v>916.69815197979676</v>
      </c>
      <c r="G37" s="165">
        <v>984.01783197979671</v>
      </c>
      <c r="H37" s="165">
        <v>1071.5381319797968</v>
      </c>
      <c r="I37" s="165">
        <v>1213.9039719797968</v>
      </c>
      <c r="J37" s="165">
        <v>1212.9756819797967</v>
      </c>
      <c r="K37" s="165">
        <v>1185.5828219797968</v>
      </c>
      <c r="L37" s="165">
        <v>1169.0024419797967</v>
      </c>
      <c r="M37" s="165">
        <v>1181.9644019797968</v>
      </c>
      <c r="N37" s="165">
        <v>1156.4669619797967</v>
      </c>
      <c r="O37" s="165">
        <v>1167.8763919797968</v>
      </c>
      <c r="P37" s="165">
        <v>1157.3058619797966</v>
      </c>
      <c r="Q37" s="165">
        <v>1166.9778519797967</v>
      </c>
      <c r="R37" s="165">
        <v>1191.1482819797968</v>
      </c>
      <c r="S37" s="165">
        <v>1209.2270519797967</v>
      </c>
      <c r="T37" s="165">
        <v>1196.8926119797968</v>
      </c>
      <c r="U37" s="165">
        <v>1188.7152119797968</v>
      </c>
      <c r="V37" s="165">
        <v>1136.7264719797968</v>
      </c>
      <c r="W37" s="165">
        <v>1020.3338619797968</v>
      </c>
      <c r="X37" s="165">
        <v>957.34917197979678</v>
      </c>
      <c r="Y37" s="165">
        <v>914.11427197979674</v>
      </c>
    </row>
    <row r="38" spans="1:25" ht="15.75" x14ac:dyDescent="0.2">
      <c r="A38" s="164">
        <v>27</v>
      </c>
      <c r="B38" s="165">
        <v>839.33459197979676</v>
      </c>
      <c r="C38" s="165">
        <v>798.75933197979668</v>
      </c>
      <c r="D38" s="165">
        <v>792.97178197979679</v>
      </c>
      <c r="E38" s="165">
        <v>797.07212197979675</v>
      </c>
      <c r="F38" s="165">
        <v>904.67589197979669</v>
      </c>
      <c r="G38" s="165">
        <v>989.89779197979669</v>
      </c>
      <c r="H38" s="165">
        <v>1147.6992619797968</v>
      </c>
      <c r="I38" s="165">
        <v>1265.5054119797967</v>
      </c>
      <c r="J38" s="165">
        <v>1263.9580819797968</v>
      </c>
      <c r="K38" s="165">
        <v>1271.9064719797968</v>
      </c>
      <c r="L38" s="165">
        <v>1259.1809519797966</v>
      </c>
      <c r="M38" s="165">
        <v>1243.6768619797967</v>
      </c>
      <c r="N38" s="165">
        <v>1230.2200119797967</v>
      </c>
      <c r="O38" s="165">
        <v>1226.7579019797968</v>
      </c>
      <c r="P38" s="165">
        <v>1219.0651719797968</v>
      </c>
      <c r="Q38" s="165">
        <v>1237.0610719797967</v>
      </c>
      <c r="R38" s="165">
        <v>1258.6318519797967</v>
      </c>
      <c r="S38" s="165">
        <v>1270.6613119797967</v>
      </c>
      <c r="T38" s="165">
        <v>1262.8920519797966</v>
      </c>
      <c r="U38" s="165">
        <v>1237.8870919797967</v>
      </c>
      <c r="V38" s="165">
        <v>1202.7048019797967</v>
      </c>
      <c r="W38" s="165">
        <v>1140.7621719797967</v>
      </c>
      <c r="X38" s="165">
        <v>1047.3403019797968</v>
      </c>
      <c r="Y38" s="165">
        <v>895.64385197979675</v>
      </c>
    </row>
    <row r="39" spans="1:25" ht="15.75" customHeight="1" x14ac:dyDescent="0.2">
      <c r="A39" s="164">
        <v>28</v>
      </c>
      <c r="B39" s="165">
        <v>844.63098197979673</v>
      </c>
      <c r="C39" s="165">
        <v>798.71364197979676</v>
      </c>
      <c r="D39" s="165">
        <v>793.29601197979673</v>
      </c>
      <c r="E39" s="165">
        <v>797.5843419797967</v>
      </c>
      <c r="F39" s="165">
        <v>809.05008197979669</v>
      </c>
      <c r="G39" s="165">
        <v>865.8391619797967</v>
      </c>
      <c r="H39" s="165">
        <v>1074.2395819797966</v>
      </c>
      <c r="I39" s="165">
        <v>1235.4809419797966</v>
      </c>
      <c r="J39" s="165">
        <v>1184.1934219797968</v>
      </c>
      <c r="K39" s="165">
        <v>1174.4453719797966</v>
      </c>
      <c r="L39" s="165">
        <v>1130.1507919797966</v>
      </c>
      <c r="M39" s="165">
        <v>1131.5001619797968</v>
      </c>
      <c r="N39" s="165">
        <v>1120.7994219797968</v>
      </c>
      <c r="O39" s="165">
        <v>1083.0323819797968</v>
      </c>
      <c r="P39" s="165">
        <v>1066.5770519797968</v>
      </c>
      <c r="Q39" s="165">
        <v>1071.3557219797967</v>
      </c>
      <c r="R39" s="165">
        <v>1033.6182219797968</v>
      </c>
      <c r="S39" s="165">
        <v>1054.3600519797967</v>
      </c>
      <c r="T39" s="165">
        <v>1071.6572819797968</v>
      </c>
      <c r="U39" s="165">
        <v>1052.3589319797968</v>
      </c>
      <c r="V39" s="165">
        <v>965.83975197979669</v>
      </c>
      <c r="W39" s="165">
        <v>912.40852197979677</v>
      </c>
      <c r="X39" s="165">
        <v>800.89878197979669</v>
      </c>
      <c r="Y39" s="165">
        <v>771.81730197979675</v>
      </c>
    </row>
    <row r="40" spans="1:25" ht="15.75" x14ac:dyDescent="0.2">
      <c r="A40" s="164">
        <v>29</v>
      </c>
      <c r="B40" s="165">
        <v>728.09139197979675</v>
      </c>
      <c r="C40" s="165">
        <v>692.55189197979678</v>
      </c>
      <c r="D40" s="165">
        <v>660.86998197979676</v>
      </c>
      <c r="E40" s="165">
        <v>685.74896197979672</v>
      </c>
      <c r="F40" s="165">
        <v>729.09092197979669</v>
      </c>
      <c r="G40" s="165">
        <v>760.99448197979677</v>
      </c>
      <c r="H40" s="165">
        <v>906.37611197979675</v>
      </c>
      <c r="I40" s="165">
        <v>1146.4642719797966</v>
      </c>
      <c r="J40" s="165">
        <v>1133.4455119797967</v>
      </c>
      <c r="K40" s="165">
        <v>1138.4205619797967</v>
      </c>
      <c r="L40" s="165">
        <v>1116.4883719797967</v>
      </c>
      <c r="M40" s="165">
        <v>1125.6333719797967</v>
      </c>
      <c r="N40" s="165">
        <v>1108.7598219797967</v>
      </c>
      <c r="O40" s="165">
        <v>1087.9332219797968</v>
      </c>
      <c r="P40" s="165">
        <v>1034.1714019797967</v>
      </c>
      <c r="Q40" s="165">
        <v>1048.3758519797968</v>
      </c>
      <c r="R40" s="165">
        <v>1029.2820919797966</v>
      </c>
      <c r="S40" s="165">
        <v>1044.4115819797967</v>
      </c>
      <c r="T40" s="165">
        <v>1066.8774919797968</v>
      </c>
      <c r="U40" s="165">
        <v>1051.8588419797968</v>
      </c>
      <c r="V40" s="165">
        <v>986.71667197979673</v>
      </c>
      <c r="W40" s="165">
        <v>909.62817197979678</v>
      </c>
      <c r="X40" s="165">
        <v>852.62972197979673</v>
      </c>
      <c r="Y40" s="165">
        <v>745.65115197979674</v>
      </c>
    </row>
    <row r="41" spans="1:25" ht="15.75" x14ac:dyDescent="0.2">
      <c r="A41" s="164">
        <v>30</v>
      </c>
      <c r="B41" s="165">
        <v>732.77979197979676</v>
      </c>
      <c r="C41" s="165">
        <v>732.17430197979672</v>
      </c>
      <c r="D41" s="165">
        <v>732.71640197979673</v>
      </c>
      <c r="E41" s="165">
        <v>748.38772197979677</v>
      </c>
      <c r="F41" s="165">
        <v>753.56460197979675</v>
      </c>
      <c r="G41" s="165">
        <v>814.51161197979673</v>
      </c>
      <c r="H41" s="165">
        <v>949.32974197979672</v>
      </c>
      <c r="I41" s="165">
        <v>1099.7293319797968</v>
      </c>
      <c r="J41" s="165">
        <v>1118.5006319797967</v>
      </c>
      <c r="K41" s="165">
        <v>1108.9936219797967</v>
      </c>
      <c r="L41" s="165">
        <v>1072.0489419797968</v>
      </c>
      <c r="M41" s="165">
        <v>1086.3695519797968</v>
      </c>
      <c r="N41" s="165">
        <v>1076.6411119797967</v>
      </c>
      <c r="O41" s="165">
        <v>1093.8946219797967</v>
      </c>
      <c r="P41" s="165">
        <v>1090.1745919797968</v>
      </c>
      <c r="Q41" s="165">
        <v>1087.3271919797967</v>
      </c>
      <c r="R41" s="165">
        <v>1114.8191119797968</v>
      </c>
      <c r="S41" s="165">
        <v>1130.8921019797967</v>
      </c>
      <c r="T41" s="165">
        <v>1133.5428419797968</v>
      </c>
      <c r="U41" s="165">
        <v>1091.7189919797968</v>
      </c>
      <c r="V41" s="165">
        <v>958.27742197979671</v>
      </c>
      <c r="W41" s="165">
        <v>867.1815619797967</v>
      </c>
      <c r="X41" s="165">
        <v>782.29061197979672</v>
      </c>
      <c r="Y41" s="165">
        <v>780.45593197979679</v>
      </c>
    </row>
    <row r="42" spans="1:25" ht="14.25" hidden="1" customHeight="1" x14ac:dyDescent="0.2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43" spans="1:25" ht="15.75" x14ac:dyDescent="0.2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5" spans="1:25" ht="15.75" x14ac:dyDescent="0.2">
      <c r="A45" s="167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</row>
    <row r="46" spans="1:25" ht="15.75" x14ac:dyDescent="0.2">
      <c r="A46" s="167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</row>
    <row r="47" spans="1:25" s="6" customFormat="1" ht="15.75" x14ac:dyDescent="0.25">
      <c r="A47" s="303" t="s">
        <v>67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4">
        <v>419025.66249080119</v>
      </c>
      <c r="O47" s="304"/>
      <c r="P47" s="175"/>
      <c r="Q47" s="175"/>
      <c r="R47" s="175"/>
      <c r="S47" s="175"/>
      <c r="T47" s="175"/>
      <c r="U47" s="175"/>
      <c r="V47" s="175"/>
      <c r="W47" s="175"/>
      <c r="X47" s="175"/>
      <c r="Y47" s="175"/>
    </row>
    <row r="48" spans="1:25" ht="15.75" x14ac:dyDescent="0.25">
      <c r="A48" s="160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</row>
    <row r="49" spans="1:25" ht="15.75" x14ac:dyDescent="0.25">
      <c r="A49" s="305"/>
      <c r="B49" s="306"/>
      <c r="C49" s="306"/>
      <c r="D49" s="306"/>
      <c r="E49" s="306"/>
      <c r="F49" s="306"/>
      <c r="G49" s="306"/>
      <c r="H49" s="306"/>
      <c r="I49" s="306"/>
      <c r="J49" s="307"/>
      <c r="K49" s="311" t="s">
        <v>9</v>
      </c>
      <c r="L49" s="311"/>
      <c r="M49" s="311"/>
      <c r="N49" s="311"/>
      <c r="O49" s="160"/>
      <c r="P49" s="160"/>
      <c r="Q49" s="160"/>
      <c r="R49" s="160"/>
      <c r="S49" s="160"/>
      <c r="T49" s="160"/>
      <c r="U49" s="173"/>
      <c r="V49" s="173"/>
      <c r="W49" s="173"/>
      <c r="X49" s="173"/>
      <c r="Y49" s="173"/>
    </row>
    <row r="50" spans="1:25" ht="15.75" x14ac:dyDescent="0.25">
      <c r="A50" s="308"/>
      <c r="B50" s="309"/>
      <c r="C50" s="309"/>
      <c r="D50" s="309"/>
      <c r="E50" s="309"/>
      <c r="F50" s="309"/>
      <c r="G50" s="309"/>
      <c r="H50" s="309"/>
      <c r="I50" s="309"/>
      <c r="J50" s="310"/>
      <c r="K50" s="312" t="s">
        <v>23</v>
      </c>
      <c r="L50" s="312"/>
      <c r="M50" s="312" t="s">
        <v>11</v>
      </c>
      <c r="N50" s="312"/>
      <c r="O50" s="160"/>
      <c r="P50" s="160"/>
      <c r="Q50" s="160"/>
      <c r="R50" s="173"/>
      <c r="S50" s="173"/>
      <c r="T50" s="173"/>
      <c r="U50" s="173"/>
      <c r="V50" s="173"/>
      <c r="W50" s="173"/>
      <c r="X50" s="173"/>
      <c r="Y50" s="173"/>
    </row>
    <row r="51" spans="1:25" ht="15.75" x14ac:dyDescent="0.25">
      <c r="A51" s="313" t="s">
        <v>68</v>
      </c>
      <c r="B51" s="314"/>
      <c r="C51" s="314"/>
      <c r="D51" s="314"/>
      <c r="E51" s="314"/>
      <c r="F51" s="314"/>
      <c r="G51" s="314"/>
      <c r="H51" s="314"/>
      <c r="I51" s="314"/>
      <c r="J51" s="315"/>
      <c r="K51" s="316">
        <v>1913.14</v>
      </c>
      <c r="L51" s="316"/>
      <c r="M51" s="317">
        <v>2077.1600000000003</v>
      </c>
      <c r="N51" s="318"/>
      <c r="O51" s="160"/>
      <c r="P51" s="160"/>
      <c r="Q51" s="160"/>
      <c r="R51" s="173"/>
      <c r="S51" s="173"/>
      <c r="T51" s="173"/>
      <c r="U51" s="173"/>
      <c r="V51" s="173"/>
      <c r="W51" s="173"/>
      <c r="X51" s="173"/>
      <c r="Y51" s="173"/>
    </row>
    <row r="52" spans="1:25" ht="15.75" x14ac:dyDescent="0.25">
      <c r="A52" s="313" t="s">
        <v>62</v>
      </c>
      <c r="B52" s="314"/>
      <c r="C52" s="314"/>
      <c r="D52" s="314"/>
      <c r="E52" s="314"/>
      <c r="F52" s="314"/>
      <c r="G52" s="314"/>
      <c r="H52" s="314"/>
      <c r="I52" s="314"/>
      <c r="J52" s="315"/>
      <c r="K52" s="316">
        <v>27.68</v>
      </c>
      <c r="L52" s="316"/>
      <c r="M52" s="317">
        <v>27.68</v>
      </c>
      <c r="N52" s="318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</row>
  </sheetData>
  <mergeCells count="22">
    <mergeCell ref="A9:M9"/>
    <mergeCell ref="N9:O9"/>
    <mergeCell ref="A1:Y1"/>
    <mergeCell ref="A2:Y2"/>
    <mergeCell ref="A3:Y3"/>
    <mergeCell ref="A4:Y5"/>
    <mergeCell ref="A6:Y6"/>
    <mergeCell ref="A7:Y7"/>
    <mergeCell ref="A51:J51"/>
    <mergeCell ref="K51:L51"/>
    <mergeCell ref="M51:N51"/>
    <mergeCell ref="A52:J52"/>
    <mergeCell ref="K52:L52"/>
    <mergeCell ref="M52:N52"/>
    <mergeCell ref="A10:A11"/>
    <mergeCell ref="B10:Y10"/>
    <mergeCell ref="A47:M47"/>
    <mergeCell ref="N47:O47"/>
    <mergeCell ref="A49:J50"/>
    <mergeCell ref="K49:N49"/>
    <mergeCell ref="K50:L50"/>
    <mergeCell ref="M50:N50"/>
  </mergeCells>
  <printOptions horizontalCentered="1"/>
  <pageMargins left="0.59055118110236227" right="0.39370078740157483" top="0" bottom="0" header="0.19685039370078741" footer="0.19685039370078741"/>
  <pageSetup paperSize="8" scale="81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2016-09-09T07:10:36Z</cp:lastPrinted>
  <dcterms:created xsi:type="dcterms:W3CDTF">2016-09-09T07:09:06Z</dcterms:created>
  <dcterms:modified xsi:type="dcterms:W3CDTF">2016-11-23T04:55:28Z</dcterms:modified>
</cp:coreProperties>
</file>