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45" yWindow="225" windowWidth="15270" windowHeight="12150" tabRatio="492"/>
  </bookViews>
  <sheets>
    <sheet name="11 (2023г)" sheetId="57" r:id="rId1"/>
  </sheets>
  <externalReferences>
    <externalReference r:id="rId2"/>
  </externalReferences>
  <definedNames>
    <definedName name="_xlnm.Print_Area" localSheetId="0">'11 (2023г)'!$A$1:$H$67</definedName>
  </definedNames>
  <calcPr calcId="145621"/>
</workbook>
</file>

<file path=xl/calcChain.xml><?xml version="1.0" encoding="utf-8"?>
<calcChain xmlns="http://schemas.openxmlformats.org/spreadsheetml/2006/main">
  <c r="F63" i="57" l="1"/>
  <c r="D63" i="57"/>
  <c r="D57" i="57" l="1"/>
  <c r="D56" i="57" s="1"/>
  <c r="G57" i="57"/>
  <c r="G56" i="57" s="1"/>
  <c r="H61" i="57"/>
  <c r="H60" i="57"/>
  <c r="H59" i="57"/>
  <c r="H58" i="57"/>
  <c r="F56" i="57"/>
  <c r="E56" i="57"/>
  <c r="G63" i="57"/>
  <c r="H56" i="57" l="1"/>
  <c r="H57" i="57"/>
  <c r="H66" i="57"/>
  <c r="F51" i="57" l="1"/>
  <c r="E51" i="57"/>
  <c r="D45" i="57"/>
  <c r="G39" i="57"/>
  <c r="F39" i="57"/>
  <c r="E39" i="57"/>
  <c r="D33" i="57"/>
  <c r="D27" i="57"/>
  <c r="F21" i="57"/>
  <c r="D21" i="57"/>
  <c r="F15" i="57"/>
  <c r="G15" i="57"/>
  <c r="F9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<sst xmlns="http://schemas.openxmlformats.org/spreadsheetml/2006/main" count="93" uniqueCount="31">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</sst>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N"/>
    </sheetNames>
    <sheetDataSet>
      <sheetData sheetId="0">
        <row r="76">
          <cell r="C76">
            <v>116915</v>
          </cell>
        </row>
        <row r="79">
          <cell r="C79">
            <v>1205880</v>
          </cell>
        </row>
        <row r="81">
          <cell r="C81">
            <v>302714</v>
          </cell>
        </row>
        <row r="84">
          <cell r="C84">
            <v>0</v>
          </cell>
        </row>
        <row r="101">
          <cell r="C101">
            <v>58</v>
          </cell>
        </row>
        <row r="102">
          <cell r="C102">
            <v>241674</v>
          </cell>
        </row>
        <row r="103">
          <cell r="C103">
            <v>41664</v>
          </cell>
        </row>
        <row r="105">
          <cell r="C105">
            <v>203180</v>
          </cell>
        </row>
        <row r="106">
          <cell r="C106">
            <v>35901</v>
          </cell>
        </row>
        <row r="112">
          <cell r="C112">
            <v>7892.8360000000002</v>
          </cell>
        </row>
        <row r="113">
          <cell r="C113">
            <v>123492.9</v>
          </cell>
        </row>
        <row r="116">
          <cell r="C116">
            <v>15210</v>
          </cell>
        </row>
        <row r="119">
          <cell r="C119">
            <v>311159</v>
          </cell>
        </row>
        <row r="126">
          <cell r="C126">
            <v>441377480</v>
          </cell>
        </row>
        <row r="127">
          <cell r="C127">
            <v>15006</v>
          </cell>
        </row>
        <row r="130">
          <cell r="C130">
            <v>58486780</v>
          </cell>
        </row>
        <row r="131">
          <cell r="C131">
            <v>88308</v>
          </cell>
        </row>
        <row r="134">
          <cell r="C134">
            <v>6628596</v>
          </cell>
        </row>
        <row r="135">
          <cell r="C135">
            <v>375364</v>
          </cell>
        </row>
        <row r="136">
          <cell r="C136">
            <v>0</v>
          </cell>
        </row>
        <row r="138">
          <cell r="C138">
            <v>100538</v>
          </cell>
        </row>
        <row r="139">
          <cell r="C139">
            <v>237732</v>
          </cell>
        </row>
        <row r="140">
          <cell r="C140">
            <v>14316</v>
          </cell>
        </row>
        <row r="141">
          <cell r="C141">
            <v>752646</v>
          </cell>
        </row>
        <row r="142">
          <cell r="C142">
            <v>158795</v>
          </cell>
        </row>
        <row r="146">
          <cell r="C146">
            <v>59578</v>
          </cell>
        </row>
        <row r="147">
          <cell r="C147">
            <v>571593</v>
          </cell>
        </row>
        <row r="149">
          <cell r="C149">
            <v>676870</v>
          </cell>
        </row>
        <row r="151">
          <cell r="C151">
            <v>979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72"/>
  <sheetViews>
    <sheetView tabSelected="1" view="pageBreakPreview" zoomScale="70" zoomScaleNormal="70" zoomScaleSheetLayoutView="70" workbookViewId="0">
      <selection sqref="A1:H2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3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35">
      <c r="A3" s="56" t="s">
        <v>1</v>
      </c>
      <c r="B3" s="58" t="s">
        <v>2</v>
      </c>
      <c r="C3" s="60" t="s">
        <v>3</v>
      </c>
      <c r="D3" s="62" t="s">
        <v>30</v>
      </c>
      <c r="E3" s="63"/>
      <c r="F3" s="63"/>
      <c r="G3" s="63"/>
      <c r="H3" s="64"/>
      <c r="I3" s="19"/>
    </row>
    <row r="4" spans="1:19" s="3" customFormat="1" ht="24" customHeight="1" thickBot="1" x14ac:dyDescent="0.4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2" t="s">
        <v>17</v>
      </c>
      <c r="B5" s="53"/>
      <c r="C5" s="24"/>
      <c r="D5" s="39">
        <f>D8+D14+D20+D26+D32+D38+D44+D50+D56+D62</f>
        <v>502746817</v>
      </c>
      <c r="E5" s="39">
        <f t="shared" ref="E5:G5" si="0">E8+E14+E20+E26+E32+E38+E44+E50+E56+E62</f>
        <v>160116</v>
      </c>
      <c r="F5" s="50">
        <f t="shared" si="0"/>
        <v>8636461.8359999992</v>
      </c>
      <c r="G5" s="50">
        <f t="shared" si="0"/>
        <v>606926.9</v>
      </c>
      <c r="H5" s="51">
        <f>D5+E5+F5+G5</f>
        <v>512150321.736</v>
      </c>
      <c r="I5" s="44"/>
      <c r="J5" s="43"/>
    </row>
    <row r="6" spans="1:19" ht="22.5" customHeight="1" x14ac:dyDescent="0.3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f>[1]Б_N!$C$136</f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6628596</v>
      </c>
      <c r="G14" s="7">
        <f>SUM(G15:G19)</f>
        <v>375364</v>
      </c>
      <c r="H14" s="15">
        <f>SUM(H15:H19)</f>
        <v>7003960</v>
      </c>
    </row>
    <row r="15" spans="1:19" s="3" customFormat="1" ht="16.5" x14ac:dyDescent="0.2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f>[1]Б_N!$C$134</f>
        <v>6628596</v>
      </c>
      <c r="G15" s="16">
        <f>[1]Б_N!$C$135</f>
        <v>375364</v>
      </c>
      <c r="H15" s="20">
        <f>SUM(D15:G15)</f>
        <v>7003960</v>
      </c>
    </row>
    <row r="16" spans="1:19" s="3" customFormat="1" ht="16.5" x14ac:dyDescent="0.2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71" t="s">
        <v>9</v>
      </c>
      <c r="D20" s="7">
        <f>SUM(D21:D25)</f>
        <v>441377480</v>
      </c>
      <c r="E20" s="17">
        <f t="shared" ref="E20:F20" si="5">SUM(E21:E25)</f>
        <v>0</v>
      </c>
      <c r="F20" s="31">
        <f t="shared" si="5"/>
        <v>15006</v>
      </c>
      <c r="G20" s="17">
        <f>SUM(G21:G25)</f>
        <v>0</v>
      </c>
      <c r="H20" s="15">
        <f>SUM(D20:G20)</f>
        <v>441392486</v>
      </c>
    </row>
    <row r="21" spans="1:8" s="3" customFormat="1" ht="16.5" x14ac:dyDescent="0.25">
      <c r="A21" s="70" t="s">
        <v>10</v>
      </c>
      <c r="B21" s="8" t="s">
        <v>11</v>
      </c>
      <c r="C21" s="71"/>
      <c r="D21" s="16">
        <f>[1]Б_N!$C$126</f>
        <v>441377480</v>
      </c>
      <c r="E21" s="30">
        <v>0</v>
      </c>
      <c r="F21" s="30">
        <f>[1]Б_N!$C$127</f>
        <v>15006</v>
      </c>
      <c r="G21" s="18">
        <v>0</v>
      </c>
      <c r="H21" s="20">
        <f t="shared" si="3"/>
        <v>441392486</v>
      </c>
    </row>
    <row r="22" spans="1:8" s="3" customFormat="1" ht="16.5" x14ac:dyDescent="0.2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71" t="s">
        <v>9</v>
      </c>
      <c r="D26" s="7">
        <f>SUM(D27:D31)</f>
        <v>58575088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58575088</v>
      </c>
    </row>
    <row r="27" spans="1:8" s="3" customFormat="1" ht="16.5" x14ac:dyDescent="0.25">
      <c r="A27" s="70" t="s">
        <v>10</v>
      </c>
      <c r="B27" s="8" t="s">
        <v>11</v>
      </c>
      <c r="C27" s="71"/>
      <c r="D27" s="16">
        <f>[1]Б_N!$C$130+[1]Б_N!$C$131</f>
        <v>58575088</v>
      </c>
      <c r="E27" s="9">
        <v>0</v>
      </c>
      <c r="F27" s="9">
        <v>0</v>
      </c>
      <c r="G27" s="18">
        <v>0</v>
      </c>
      <c r="H27" s="20">
        <f>SUM(D27:G27)</f>
        <v>58575088</v>
      </c>
    </row>
    <row r="28" spans="1:8" s="3" customFormat="1" ht="16.5" x14ac:dyDescent="0.2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71" t="s">
        <v>9</v>
      </c>
      <c r="D32" s="7">
        <f>SUM(D33:D37)</f>
        <v>752646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752646</v>
      </c>
    </row>
    <row r="33" spans="1:8" ht="16.5" x14ac:dyDescent="0.25">
      <c r="A33" s="70" t="s">
        <v>10</v>
      </c>
      <c r="B33" s="8" t="s">
        <v>11</v>
      </c>
      <c r="C33" s="71"/>
      <c r="D33" s="16">
        <f>[1]Б_N!$C$141</f>
        <v>752646</v>
      </c>
      <c r="E33" s="9">
        <v>0</v>
      </c>
      <c r="F33" s="9">
        <v>0</v>
      </c>
      <c r="G33" s="18">
        <v>0</v>
      </c>
      <c r="H33" s="20">
        <f>SUM(D33:G33)</f>
        <v>752646</v>
      </c>
    </row>
    <row r="34" spans="1:8" ht="16.5" x14ac:dyDescent="0.2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100538</v>
      </c>
      <c r="F38" s="7">
        <f t="shared" si="10"/>
        <v>237732</v>
      </c>
      <c r="G38" s="7">
        <f t="shared" si="10"/>
        <v>14316</v>
      </c>
      <c r="H38" s="15">
        <f t="shared" si="3"/>
        <v>352586</v>
      </c>
    </row>
    <row r="39" spans="1:8" ht="16.5" x14ac:dyDescent="0.25">
      <c r="A39" s="70" t="s">
        <v>10</v>
      </c>
      <c r="B39" s="8" t="s">
        <v>11</v>
      </c>
      <c r="C39" s="71"/>
      <c r="D39" s="9">
        <v>0</v>
      </c>
      <c r="E39" s="16">
        <f>[1]Б_N!$C$138</f>
        <v>100538</v>
      </c>
      <c r="F39" s="16">
        <f>[1]Б_N!$C$139</f>
        <v>237732</v>
      </c>
      <c r="G39" s="16">
        <f>[1]Б_N!$C$140</f>
        <v>14316</v>
      </c>
      <c r="H39" s="20">
        <f t="shared" si="3"/>
        <v>352586</v>
      </c>
    </row>
    <row r="40" spans="1:8" ht="16.5" x14ac:dyDescent="0.2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71" t="s">
        <v>9</v>
      </c>
      <c r="D44" s="7">
        <f>SUM(D45:D49)</f>
        <v>158795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158795</v>
      </c>
    </row>
    <row r="45" spans="1:8" ht="16.5" x14ac:dyDescent="0.25">
      <c r="A45" s="70" t="s">
        <v>10</v>
      </c>
      <c r="B45" s="8" t="s">
        <v>11</v>
      </c>
      <c r="C45" s="71"/>
      <c r="D45" s="16">
        <f>[1]Б_N!$C$142</f>
        <v>158795</v>
      </c>
      <c r="E45" s="9">
        <v>0</v>
      </c>
      <c r="F45" s="9">
        <v>0</v>
      </c>
      <c r="G45" s="9">
        <v>0</v>
      </c>
      <c r="H45" s="20">
        <f t="shared" si="3"/>
        <v>158795</v>
      </c>
    </row>
    <row r="46" spans="1:8" ht="16.5" x14ac:dyDescent="0.2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59578</v>
      </c>
      <c r="F50" s="7">
        <f t="shared" si="12"/>
        <v>571593</v>
      </c>
      <c r="G50" s="7">
        <f t="shared" si="12"/>
        <v>0</v>
      </c>
      <c r="H50" s="15">
        <f t="shared" si="3"/>
        <v>631171</v>
      </c>
    </row>
    <row r="51" spans="1:12" ht="16.5" x14ac:dyDescent="0.25">
      <c r="A51" s="70" t="s">
        <v>10</v>
      </c>
      <c r="B51" s="8" t="s">
        <v>11</v>
      </c>
      <c r="C51" s="71"/>
      <c r="D51" s="9">
        <v>0</v>
      </c>
      <c r="E51" s="16">
        <f>[1]Б_N!$C$146</f>
        <v>59578</v>
      </c>
      <c r="F51" s="16">
        <f>[1]Б_N!$C$147</f>
        <v>571593</v>
      </c>
      <c r="G51" s="9">
        <v>0</v>
      </c>
      <c r="H51" s="20">
        <f t="shared" si="3"/>
        <v>631171</v>
      </c>
    </row>
    <row r="52" spans="1:12" ht="16.5" x14ac:dyDescent="0.2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71" t="s">
        <v>9</v>
      </c>
      <c r="D56" s="7">
        <f>SUM(D57:D61)</f>
        <v>676870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979</v>
      </c>
      <c r="H56" s="15">
        <f t="shared" si="13"/>
        <v>677849</v>
      </c>
    </row>
    <row r="57" spans="1:12" ht="16.5" x14ac:dyDescent="0.25">
      <c r="A57" s="70" t="s">
        <v>10</v>
      </c>
      <c r="B57" s="8" t="s">
        <v>11</v>
      </c>
      <c r="C57" s="71"/>
      <c r="D57" s="9">
        <f>[1]Б_N!$C$149</f>
        <v>676870</v>
      </c>
      <c r="E57" s="16">
        <v>0</v>
      </c>
      <c r="F57" s="16">
        <v>0</v>
      </c>
      <c r="G57" s="9">
        <f>[1]Б_N!$C$151</f>
        <v>979</v>
      </c>
      <c r="H57" s="20">
        <f t="shared" si="13"/>
        <v>677849</v>
      </c>
    </row>
    <row r="58" spans="1:12" ht="16.5" x14ac:dyDescent="0.2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72" t="s">
        <v>9</v>
      </c>
      <c r="D62" s="38">
        <f>SUM(D63:D67)</f>
        <v>1205938</v>
      </c>
      <c r="E62" s="38">
        <f t="shared" ref="E62:G62" si="16">SUM(E63:E67)</f>
        <v>0</v>
      </c>
      <c r="F62" s="48">
        <f t="shared" si="16"/>
        <v>1183534.8360000001</v>
      </c>
      <c r="G62" s="48">
        <f t="shared" si="16"/>
        <v>216267.9</v>
      </c>
      <c r="H62" s="49">
        <f t="shared" si="13"/>
        <v>2605740.736</v>
      </c>
      <c r="I62" s="41"/>
      <c r="J62" s="42"/>
    </row>
    <row r="63" spans="1:12" ht="16.5" x14ac:dyDescent="0.25">
      <c r="A63" s="70" t="s">
        <v>10</v>
      </c>
      <c r="B63" s="8" t="s">
        <v>11</v>
      </c>
      <c r="C63" s="71"/>
      <c r="D63" s="16">
        <f>[1]Б_N!$C$79+[1]Б_N!$C$84+[1]Б_N!$C$101</f>
        <v>1205938</v>
      </c>
      <c r="E63" s="16">
        <v>0</v>
      </c>
      <c r="F63" s="45">
        <f>[1]Б_N!$C$76+[1]Б_N!$C$81+[1]Б_N!$C$102+[1]Б_N!$C$105+[1]Б_N!$C$112+[1]Б_N!$C$119</f>
        <v>1183534.8360000001</v>
      </c>
      <c r="G63" s="46">
        <f>[1]Б_N!$C$103+[1]Б_N!$C$106+[1]Б_N!$C$113+[1]Б_N!$C$116</f>
        <v>216267.9</v>
      </c>
      <c r="H63" s="47">
        <f>SUM(D63:G63)</f>
        <v>2605740.736</v>
      </c>
      <c r="I63" s="1"/>
      <c r="J63" s="5"/>
      <c r="K63" s="5"/>
      <c r="L63" s="22"/>
    </row>
    <row r="64" spans="1:12" ht="16.5" x14ac:dyDescent="0.2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(2023г)</vt:lpstr>
      <vt:lpstr>'11 (2023г)'!Область_печати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2023-12-06T19:57:01Z</dcterms:modified>
</cp:coreProperties>
</file>